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pdf des DA DI DR 2020 définitifs\DR_ services à la personne_2018\"/>
    </mc:Choice>
  </mc:AlternateContent>
  <bookViews>
    <workbookView xWindow="0" yWindow="0" windowWidth="20490" windowHeight="7020" tabRatio="826"/>
  </bookViews>
  <sheets>
    <sheet name="Lisez-moi" sheetId="67" r:id="rId1"/>
    <sheet name="graph 1" sheetId="60" r:id="rId2"/>
    <sheet name="graph 2 " sheetId="34" r:id="rId3"/>
    <sheet name="tableau 1 heure OSP" sheetId="61" r:id="rId4"/>
    <sheet name="tab 2 Nb. OSP" sheetId="28" r:id="rId5"/>
    <sheet name="tab3 evol activite presta" sheetId="59" r:id="rId6"/>
    <sheet name="tableau 4_heure par intervenant" sheetId="66" r:id="rId7"/>
    <sheet name="graph 3" sheetId="13" r:id="rId8"/>
    <sheet name="Tab 5 evol activite manda" sheetId="65" r:id="rId9"/>
    <sheet name="Tableau A" sheetId="25" r:id="rId10"/>
  </sheets>
  <definedNames>
    <definedName name="OUT" localSheetId="1">#REF!</definedName>
    <definedName name="OUT" localSheetId="3">#REF!</definedName>
    <definedName name="OUT" localSheetId="6">#REF!</definedName>
    <definedName name="OUT">#REF!</definedName>
    <definedName name="P_EFF">#REF!</definedName>
    <definedName name="TAB">#REF!</definedName>
    <definedName name="_xlnm.Print_Area" localSheetId="2">'graph 2 '!#REF!</definedName>
    <definedName name="_xlnm.Print_Area" localSheetId="4">'tab 2 Nb. OSP'!$A$4:$F$13</definedName>
  </definedNames>
  <calcPr calcId="162913"/>
</workbook>
</file>

<file path=xl/calcChain.xml><?xml version="1.0" encoding="utf-8"?>
<calcChain xmlns="http://schemas.openxmlformats.org/spreadsheetml/2006/main">
  <c r="G10" i="28" l="1"/>
  <c r="G7" i="28"/>
  <c r="H7" i="28"/>
  <c r="H10" i="28"/>
  <c r="C13" i="28"/>
  <c r="C12" i="28"/>
  <c r="C11" i="28"/>
  <c r="C10" i="28"/>
  <c r="C9" i="28"/>
  <c r="C8" i="28"/>
  <c r="C7" i="28"/>
  <c r="B13" i="28"/>
  <c r="B12" i="28"/>
  <c r="B11" i="28"/>
  <c r="B10" i="28"/>
  <c r="B9" i="28"/>
  <c r="B8" i="28"/>
  <c r="B7" i="28"/>
</calcChain>
</file>

<file path=xl/sharedStrings.xml><?xml version="1.0" encoding="utf-8"?>
<sst xmlns="http://schemas.openxmlformats.org/spreadsheetml/2006/main" count="194" uniqueCount="124">
  <si>
    <t>Ensemble</t>
  </si>
  <si>
    <t>Assistance aux personnes handicapées</t>
  </si>
  <si>
    <t>Salariés des particuliers employeurs</t>
  </si>
  <si>
    <r>
      <t>Effectifs présents au 2</t>
    </r>
    <r>
      <rPr>
        <vertAlign val="superscript"/>
        <sz val="10"/>
        <rFont val="Arial"/>
        <family val="2"/>
      </rPr>
      <t>e</t>
    </r>
    <r>
      <rPr>
        <sz val="10"/>
        <rFont val="Arial"/>
        <family val="2"/>
      </rPr>
      <t xml:space="preserve"> trimestre</t>
    </r>
  </si>
  <si>
    <r>
      <t>Effectifs présents au 4</t>
    </r>
    <r>
      <rPr>
        <vertAlign val="superscript"/>
        <sz val="10"/>
        <rFont val="Arial"/>
        <family val="2"/>
      </rPr>
      <t>e</t>
    </r>
    <r>
      <rPr>
        <sz val="10"/>
        <rFont val="Arial"/>
        <family val="2"/>
      </rPr>
      <t xml:space="preserve"> trimestre</t>
    </r>
  </si>
  <si>
    <t>Champ : France entière.</t>
  </si>
  <si>
    <t>Champ : France entière.</t>
  </si>
  <si>
    <t>organismes publics</t>
  </si>
  <si>
    <t>(en %)</t>
  </si>
  <si>
    <t>Assistance informatique</t>
  </si>
  <si>
    <t>Assistance administrative</t>
  </si>
  <si>
    <t>Répartition des organismes selon leur statut</t>
  </si>
  <si>
    <t>Assistance aux personnes âgées</t>
  </si>
  <si>
    <t xml:space="preserve">Entreprises privées </t>
  </si>
  <si>
    <t>Associations</t>
  </si>
  <si>
    <t>Organismes publics</t>
  </si>
  <si>
    <t>Associations et organismes publics</t>
  </si>
  <si>
    <t xml:space="preserve">Évolution </t>
  </si>
  <si>
    <t>T2 2008</t>
  </si>
  <si>
    <t>T2 2009</t>
  </si>
  <si>
    <t>T2 2010</t>
  </si>
  <si>
    <t>T2 2011</t>
  </si>
  <si>
    <t>T2 2012</t>
  </si>
  <si>
    <t>Type d'organismes</t>
  </si>
  <si>
    <t>Emploi de maison et autres emplois familiaux</t>
  </si>
  <si>
    <t>T2 2013</t>
  </si>
  <si>
    <t>Petit jardinage et bricolage</t>
  </si>
  <si>
    <t>Garde d'enfants et accompagnement</t>
  </si>
  <si>
    <t>Enseignements</t>
  </si>
  <si>
    <t>Preparation de repas/Commissions</t>
  </si>
  <si>
    <t>Garde de jeunes enfants</t>
  </si>
  <si>
    <t>En millions</t>
  </si>
  <si>
    <t>Source : DGE, Nova, (états mensuels d’activité) ; traitements Dares.</t>
  </si>
  <si>
    <t>Association</t>
  </si>
  <si>
    <t>Organisme public</t>
  </si>
  <si>
    <t>Entreprise</t>
  </si>
  <si>
    <t>Total</t>
  </si>
  <si>
    <t>-</t>
  </si>
  <si>
    <t>Intervenants des organismes prestataires**</t>
  </si>
  <si>
    <t>Nombre de salariés travaillant au domicile de particuliers employeurs (y compris gérés par un mandataire)</t>
  </si>
  <si>
    <r>
      <t>Effectifs présents au 1</t>
    </r>
    <r>
      <rPr>
        <vertAlign val="superscript"/>
        <sz val="10"/>
        <rFont val="Arial"/>
        <family val="2"/>
      </rPr>
      <t>er</t>
    </r>
    <r>
      <rPr>
        <sz val="10"/>
        <rFont val="Arial"/>
        <family val="2"/>
      </rPr>
      <t xml:space="preserve"> trimestre</t>
    </r>
  </si>
  <si>
    <r>
      <t>Effectifs présents au 3</t>
    </r>
    <r>
      <rPr>
        <vertAlign val="superscript"/>
        <sz val="10"/>
        <rFont val="Arial"/>
        <family val="2"/>
      </rPr>
      <t>e</t>
    </r>
    <r>
      <rPr>
        <sz val="10"/>
        <rFont val="Arial"/>
        <family val="2"/>
      </rPr>
      <t xml:space="preserve">  trimestre</t>
    </r>
  </si>
  <si>
    <t>Tableau 1 : Heures rémunérées en prestataire par type d'organismes</t>
  </si>
  <si>
    <t>* Sont considérés comme actifs, les organismes ayant effectué au moins une heure dans l’année.</t>
  </si>
  <si>
    <t>Source : DGE, Nova ; traitements Dares.</t>
  </si>
  <si>
    <t>Tableau 4 : Heures rémunérées  par intervenants par un organisme prestataire par type d'organismes</t>
  </si>
  <si>
    <t>Enseignement</t>
  </si>
  <si>
    <t>Entretien de la maison</t>
  </si>
  <si>
    <t>Micro-entrepreneur</t>
  </si>
  <si>
    <t>Champ : France entière</t>
  </si>
  <si>
    <t>T2 2017</t>
  </si>
  <si>
    <t>T2 2018</t>
  </si>
  <si>
    <t>Nombre de salariés et non salariés des organismes prestataires</t>
  </si>
  <si>
    <t>Répartition des heures en 2017           (en %)</t>
  </si>
  <si>
    <t>Évolution des heures 2017/2018 (en %)</t>
  </si>
  <si>
    <t>Répartition des heures en 2018           (en %)</t>
  </si>
  <si>
    <t>2017/2018</t>
  </si>
  <si>
    <t>Évolution des heures 2010/2018 (en %)</t>
  </si>
  <si>
    <t>T2 2012*</t>
  </si>
  <si>
    <t>Champ : France entière.
Source : Ircem (jusqu'à 2016); Insee (à partir de 2017) ; traitements Dares.</t>
  </si>
  <si>
    <t>*L’Ircem ayant revu sa méthode de calcul des effectifs et des heures, la série relative à la garde de jeunes enfants présente une rupture à compter de 2012 [2], (encadré 3).</t>
  </si>
  <si>
    <t xml:space="preserve">*** Depuis 2017, le suivi des particuliers employeurs s’appuie sur l'application Particuliers Employeurs de l'Insee. Le changement de système d’information a conduit à une rupture de série en 2017. </t>
  </si>
  <si>
    <t>Répartition en 2017                (en %)</t>
  </si>
  <si>
    <t>Évolution 2010/2017    (en point de %)</t>
  </si>
  <si>
    <t>Dont :                                                         associations</t>
  </si>
  <si>
    <t>Nombre mensuel moyen d'organismes actifs</t>
  </si>
  <si>
    <t>Tableau 2 : Organismes prestataires de services à la personne actifs*</t>
  </si>
  <si>
    <t xml:space="preserve">** Les autres activités correspondent à la collecte/livraison de linge repassé ; livraison de courses ; maintenance, vigilance et entretien du domicile ; garde malade ; aide mobilité ; conduite de véhicule personnel ; accompagnement des personnes âgées et handicapées ; aide famille fragilisée ; soins esthétiques pour personnes dépendantes ; garde d'animaux pour personnes dépendantes ; interprète en langues des signes.
Champ : France entière.
Source : DGE, Nova (tableaux statistiques annuels) ; traitements Dares.
</t>
  </si>
  <si>
    <t>Autres activités**</t>
  </si>
  <si>
    <t>Tableau 3 : Evolution de la répartition des heures d'intervention prestataires par types d'activités entre 2010 et 2017*</t>
  </si>
  <si>
    <t>Dont : micro-entrepreneurs</t>
  </si>
  <si>
    <t>micro-entrepreneurs</t>
  </si>
  <si>
    <t>Dont :             entreprises privées hors micro-entrepreneurs</t>
  </si>
  <si>
    <t>Tableau 5 : Evolution de la répartition des heures d'intervention mandataires par types d'activités entre 2010 et 2017*</t>
  </si>
  <si>
    <t>Répartition des organismes selon leur statut, pondérés par effectifs</t>
  </si>
  <si>
    <t>Heures hebdomadaires par intervenant au T2 2017</t>
  </si>
  <si>
    <t>Heures hebdomadaires par intervenant au T2 2018</t>
  </si>
  <si>
    <t>T2 2016</t>
  </si>
  <si>
    <t>Sources : Ircem (jusqu'à 2014), puis Insee (à partir de 2015) pour les particuliers employeurs; DGE, Nova, traitements Dares pour l’activité prestataire et mandataire.</t>
  </si>
  <si>
    <t>* Ces effectifs sont constitués des salariés des particuliers employeurs et des salariés des organismes prestataires. Cependant, une même personne peut être simultanément employée par un particulier et par un organisme prestataire. Par conséquent, les effectifs totaux employés dans les activités de service à la personne ne sont pas égaux à la somme des effectifs employés par les particuliers employeurs et les prestataires. Pour plus de détails sur les doubles comptes, se reporter à l’encadré 3.</t>
  </si>
  <si>
    <t>** A partir de 2015, le suivi des particuliers employeurs s’appuie sur l'application Particuliers Employeurs de l'Insee. Le changement de source a conduit à une rupture de série en 2014. Les données relatives aux années 2014 et 2015 ne peuvent donc être directement comparées en ce qui concerne les salariés de particuliers employeurs.</t>
  </si>
  <si>
    <t>Heures rémunérées en 2017, en millions</t>
  </si>
  <si>
    <t>Heures rémunérées en 2018, en millions</t>
  </si>
  <si>
    <t>Note : la garde de jeunes enfants concerne les enfants âgés de moins de 6 ans. En 2018, la garde de jeunes enfants représente 13,6 % des heures déclarées par les particuliers employeurs.</t>
  </si>
  <si>
    <r>
      <t xml:space="preserve">LES SERVICES À LA PERSONNE EN 2017 et 2018
</t>
    </r>
    <r>
      <rPr>
        <sz val="11"/>
        <rFont val="Calibri"/>
        <family val="2"/>
      </rPr>
      <t xml:space="preserve">Une légère baisse de l’activité, malgré la poursuite de la hausse du recours aux organismes prestataires </t>
    </r>
  </si>
  <si>
    <t>Données</t>
  </si>
  <si>
    <t>Sont présentés dans ce fichier les chiffres sur l'activité et l'emploi dans le secteur des services à la personne. Ceux-ci sont agrégés par mode de recours, type d'organismes prestataires, ou par type d'activité.</t>
  </si>
  <si>
    <t>Définitions</t>
  </si>
  <si>
    <r>
      <rPr>
        <b/>
        <sz val="11"/>
        <rFont val="Calibri"/>
        <family val="2"/>
      </rPr>
      <t>Particuliers employeurs :</t>
    </r>
    <r>
      <rPr>
        <sz val="11"/>
        <rFont val="Calibri"/>
        <family val="2"/>
      </rPr>
      <t xml:space="preserve"> le particulier est l’employeur direct de l’intervenant.                                                                  
</t>
    </r>
  </si>
  <si>
    <r>
      <rPr>
        <b/>
        <sz val="11"/>
        <rFont val="Calibri"/>
        <family val="2"/>
      </rPr>
      <t xml:space="preserve">Activité mandataire : </t>
    </r>
    <r>
      <rPr>
        <sz val="11"/>
        <rFont val="Calibri"/>
        <family val="2"/>
      </rPr>
      <t>le particulier passe par une structure mandataire qui se charge notamment des formalités administratives d’embauche. Mais il conserve la responsabilité d’employeur.</t>
    </r>
  </si>
  <si>
    <r>
      <rPr>
        <b/>
        <sz val="11"/>
        <rFont val="Calibri"/>
        <family val="2"/>
      </rPr>
      <t xml:space="preserve">Activité prestataire : </t>
    </r>
    <r>
      <rPr>
        <sz val="11"/>
        <rFont val="Calibri"/>
        <family val="2"/>
      </rPr>
      <t>le particulier est client d’un organisme qui lui facture la prestation demandée.</t>
    </r>
  </si>
  <si>
    <t>Sources</t>
  </si>
  <si>
    <r>
      <t>Activité prestataire/mandataire</t>
    </r>
    <r>
      <rPr>
        <sz val="11"/>
        <rFont val="Calibri"/>
        <family val="2"/>
      </rPr>
      <t xml:space="preserve"> : </t>
    </r>
    <r>
      <rPr>
        <i/>
        <sz val="11"/>
        <rFont val="Calibri"/>
        <family val="2"/>
      </rPr>
      <t>Etats Mensuels d'Activité</t>
    </r>
    <r>
      <rPr>
        <sz val="11"/>
        <rFont val="Calibri"/>
        <family val="2"/>
      </rPr>
      <t xml:space="preserve"> (EMA), qui est un fichier niveau établissement issu du système d'information Nova de la DGE. </t>
    </r>
    <r>
      <rPr>
        <i/>
        <sz val="11"/>
        <rFont val="Calibri"/>
        <family val="2"/>
      </rPr>
      <t>Tableau Statistique Annuel</t>
    </r>
    <r>
      <rPr>
        <sz val="11"/>
        <rFont val="Calibri"/>
        <family val="2"/>
      </rPr>
      <t xml:space="preserve"> (TSA), second fichier du SI Nova offrant une segmentation par type d'activité</t>
    </r>
  </si>
  <si>
    <r>
      <t>Particuliers Employeurs</t>
    </r>
    <r>
      <rPr>
        <sz val="11"/>
        <rFont val="Calibri"/>
        <family val="2"/>
      </rPr>
      <t xml:space="preserve"> : Données de l'Ircem jusqu'à 2015, puis Insee, application </t>
    </r>
    <r>
      <rPr>
        <i/>
        <sz val="11"/>
        <rFont val="Calibri"/>
        <family val="2"/>
      </rPr>
      <t>Particuliers Employeurs à partir de 2015</t>
    </r>
    <r>
      <rPr>
        <sz val="11"/>
        <rFont val="Calibri"/>
        <family val="2"/>
      </rPr>
      <t>.</t>
    </r>
  </si>
  <si>
    <r>
      <t>Comptage des doubles-comptes :</t>
    </r>
    <r>
      <rPr>
        <sz val="11"/>
        <rFont val="Calibri"/>
        <family val="2"/>
      </rPr>
      <t xml:space="preserve"> Insee, </t>
    </r>
    <r>
      <rPr>
        <i/>
        <sz val="11"/>
        <rFont val="Calibri"/>
        <family val="2"/>
      </rPr>
      <t>déclarations annuelles de données sociales</t>
    </r>
    <r>
      <rPr>
        <sz val="11"/>
        <rFont val="Calibri"/>
        <family val="2"/>
      </rPr>
      <t xml:space="preserve"> (DADS).</t>
    </r>
  </si>
  <si>
    <t>Champ</t>
  </si>
  <si>
    <r>
      <rPr>
        <b/>
        <sz val="11"/>
        <rFont val="Calibri"/>
        <family val="2"/>
      </rPr>
      <t>Activité/Emploi des intervenants auprès d'organismes de services à la personne :</t>
    </r>
    <r>
      <rPr>
        <sz val="11"/>
        <rFont val="Calibri"/>
        <family val="2"/>
      </rPr>
      <t xml:space="preserve"> 
Ensemble des organismes agréés et/ou déclarés ayant déclaré au moins un intervenant ou un nombre d'heures travaillées strictement positif au cours de l'année ; France entière.
Les organismes de services à la personne – prestataires ou mandataires – peuvent être des entreprises, des associations ou encore des organismes publics (notamment les centres communaux et intercommunaux d’action sociale).</t>
    </r>
  </si>
  <si>
    <r>
      <t>Activité/Emploi des Particuliers Employeurs</t>
    </r>
    <r>
      <rPr>
        <sz val="11"/>
        <rFont val="Calibri"/>
        <family val="2"/>
      </rPr>
      <t xml:space="preserve"> : ensemble des particuliers ayant déclaré l'emploi d'un salarié à leur domicile au cours de l'année </t>
    </r>
    <r>
      <rPr>
        <i/>
        <sz val="11"/>
        <rFont val="Calibri"/>
        <family val="2"/>
      </rPr>
      <t xml:space="preserve">via </t>
    </r>
    <r>
      <rPr>
        <sz val="11"/>
        <rFont val="Calibri"/>
        <family val="2"/>
      </rPr>
      <t>les trois modes de déclaration qui leur sont offerts : la déclaration nominative trimestrielle simplifiée (DNS), le chèque emploi service universel (Cesu) ou le chéquier Paje (prestation d’accueil du jeune enfant) pour la garde des jeunes enfants.</t>
    </r>
  </si>
  <si>
    <t>Contenu des onglets</t>
  </si>
  <si>
    <t>Graphique 1 : Heures totales rémunérées selon le type d’employeur</t>
  </si>
  <si>
    <t>Graphique 2  : Évolution du nombre d’intervenants dans les services à la personne</t>
  </si>
  <si>
    <t>Tableau 1 : Heures rémunérées en prestataire par type d'organisme</t>
  </si>
  <si>
    <t>Tableau 2 : Organismes prestataires de services à la personne actifs</t>
  </si>
  <si>
    <t>Tableau 3 : Evolution de la répartition des heures d'intervention prestataires par types d'activités entre 2010 et 2017</t>
  </si>
  <si>
    <t>Graphique 3 : Nombre d’heures hebdomadaires rémunérées par les particuliers employeurs (hors assistantes maternelles)</t>
  </si>
  <si>
    <t>Tableau 5 : Evolution de la répartition des heures d'intervention mandataires par types d'activités entre 2010 et 2017</t>
  </si>
  <si>
    <t>Tableau A - Intervenants salariés et non-salariés  des services à la personne en 2016</t>
  </si>
  <si>
    <t>Contact</t>
  </si>
  <si>
    <r>
      <t xml:space="preserve">Pour tout renseignement concernant nos statistiques, vous pouvez nous contacter par courriel à l'adresse suivante :  
</t>
    </r>
    <r>
      <rPr>
        <u/>
        <sz val="11"/>
        <color indexed="12"/>
        <rFont val="Calibri"/>
        <family val="2"/>
      </rPr>
      <t>DARES.communication@travail.gouv.fr</t>
    </r>
  </si>
  <si>
    <t>Graphique 1 : Heures totales rémunérées, selon le type d’employeur</t>
  </si>
  <si>
    <t>Tableau 4 : Heures hebdomadaires rémunérées par intervenant, selon le type d’organisme prestataire</t>
  </si>
  <si>
    <t>Tableau A - Intervenants* salariés et non-salariés  des services à la personne en 2018</t>
  </si>
  <si>
    <t xml:space="preserve">* Les effectifs des organismes prestataires comportent des doubles comptes. Neanmoins, au 2ème trimestre 2016, on estime que 3,3 % des intervenants auprès des organismes prestataires étaient simultanément en contrat avec un ou plusieurs autres organismes prestataires, soit environ 13 200 personnes (voir encadré 3).
** Effectif moyen sur les trois mois de chaque trimestre. 
Champ : France entière.
Sources : Insee pour particuliers employeurs ; DGE, Nova, traitements Dares pour les organismes prestataires.
</t>
  </si>
  <si>
    <t>Activité mandataire</t>
  </si>
  <si>
    <t>Particuliers employeurs hors mandat</t>
  </si>
  <si>
    <t>Activité prestataire</t>
  </si>
  <si>
    <t>2015*</t>
  </si>
  <si>
    <t>*A partir de 2015, le suivi des particuliers employeurs s’appuie sur l'application Particuliers Employeurs de l'Insee. Le changement de source a conduit à une rupture de série en 2014. Les données relatives aux années 2014 et 2015 ne peuvent donc être directement comparées en raison de différentes modalités de redressement entre les deux organismes. Certaines activités – livraison de repas à domicile, téléassistance, coordination et intermédiation – sont déclarées en euros et ne figurent pas dans cette répartition des heures d’intervention.</t>
  </si>
  <si>
    <t xml:space="preserve">Note : - Particuliers employeurs : le particulier est l’employeur direct de l’intervenant.                                                                                                - Activité mandataire : le particulier passe par une structure mandataire qui se charge notamment des formalités administratives d’embauche. Mais il conserve la responsabilité d’employeur.
- Activité prestataire : le particulier est client d’un organisme qui lui facture la prestation demandée.
</t>
  </si>
  <si>
    <t>T2 2014</t>
  </si>
  <si>
    <t>T2 2015**</t>
  </si>
  <si>
    <t xml:space="preserve">Champ : France entière
Sources : Ircem (jusqu'à 2014), puis Insee (à partir de 2015) pour les particuliers employeurs  ; DGE, Nova, traitements Dares pour les intervenants des organismes.
</t>
  </si>
  <si>
    <r>
      <t xml:space="preserve">* </t>
    </r>
    <r>
      <rPr>
        <sz val="8"/>
        <rFont val="Arial"/>
        <family val="2"/>
      </rPr>
      <t>Nous exploitons le tableau statistique annuel de 2017 du fait d'un taux de saisie substantiellement inférieur en 2018 au moment de l'écriture cette publication.</t>
    </r>
  </si>
  <si>
    <t>* Nous exploitons le tableau statistique annuel de 2017 du fait d'un taux de saisie substantiellement inférieur en 2018 au moment de l'écriture de cette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</si>
</sst>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
  </numFmts>
  <fonts count="58" x14ac:knownFonts="1">
    <font>
      <sz val="10"/>
      <name val="Arial"/>
    </font>
    <font>
      <sz val="11"/>
      <color theme="1"/>
      <name val="Calibri"/>
      <family val="2"/>
      <scheme val="minor"/>
    </font>
    <font>
      <sz val="10"/>
      <name val="Arial"/>
    </font>
    <font>
      <sz val="8"/>
      <name val="Times New Roman"/>
      <family val="1"/>
    </font>
    <font>
      <sz val="10"/>
      <name val="Arial"/>
      <family val="2"/>
    </font>
    <font>
      <sz val="10"/>
      <name val="MS Sans Serif"/>
      <family val="2"/>
    </font>
    <font>
      <b/>
      <sz val="10"/>
      <name val="Arial"/>
      <family val="2"/>
    </font>
    <font>
      <b/>
      <sz val="8"/>
      <color indexed="8"/>
      <name val="Calibri"/>
      <family val="2"/>
    </font>
    <font>
      <sz val="9"/>
      <color indexed="8"/>
      <name val="Calibri"/>
      <family val="2"/>
    </font>
    <font>
      <b/>
      <sz val="9"/>
      <color indexed="8"/>
      <name val="Calibri"/>
      <family val="2"/>
    </font>
    <font>
      <sz val="8"/>
      <name val="Arial"/>
      <family val="2"/>
    </font>
    <font>
      <vertAlign val="superscript"/>
      <sz val="10"/>
      <name val="Arial"/>
      <family val="2"/>
    </font>
    <font>
      <i/>
      <sz val="8"/>
      <name val="Arial"/>
      <family val="2"/>
    </font>
    <font>
      <b/>
      <sz val="10"/>
      <color indexed="10"/>
      <name val="Arial"/>
      <family val="2"/>
    </font>
    <font>
      <b/>
      <sz val="9"/>
      <name val="Arial"/>
      <family val="2"/>
    </font>
    <font>
      <b/>
      <sz val="11"/>
      <name val="Times New Roman"/>
      <family val="1"/>
    </font>
    <font>
      <i/>
      <sz val="10"/>
      <name val="Times New Roman"/>
      <family val="1"/>
    </font>
    <font>
      <sz val="10"/>
      <name val="Times New Roman"/>
      <family val="1"/>
    </font>
    <font>
      <sz val="9"/>
      <name val="Arial"/>
      <family val="2"/>
    </font>
    <font>
      <b/>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2"/>
      <name val="Arial"/>
      <family val="2"/>
    </font>
    <font>
      <i/>
      <sz val="8"/>
      <name val="Times New Roman"/>
      <family val="1"/>
    </font>
    <font>
      <sz val="9"/>
      <name val="Times New Roman"/>
      <family val="1"/>
    </font>
    <font>
      <i/>
      <sz val="9"/>
      <name val="Times New Roman"/>
      <family val="1"/>
    </font>
    <font>
      <b/>
      <sz val="9"/>
      <name val="Times New Roman"/>
      <family val="1"/>
    </font>
    <font>
      <b/>
      <sz val="10"/>
      <name val="Arial"/>
      <family val="2"/>
    </font>
    <font>
      <sz val="9"/>
      <color indexed="8"/>
      <name val="Times New Roman"/>
      <family val="1"/>
    </font>
    <font>
      <sz val="10"/>
      <name val="Arial"/>
      <family val="2"/>
    </font>
    <font>
      <b/>
      <sz val="8"/>
      <name val="Arial"/>
      <family val="2"/>
    </font>
    <font>
      <i/>
      <sz val="9"/>
      <name val="Arial"/>
      <family val="2"/>
    </font>
    <font>
      <sz val="10"/>
      <name val="Arial"/>
    </font>
    <font>
      <sz val="11"/>
      <color theme="1"/>
      <name val="Calibri"/>
      <family val="2"/>
      <scheme val="minor"/>
    </font>
    <font>
      <sz val="8"/>
      <color rgb="FF000000"/>
      <name val="Calibri"/>
      <family val="2"/>
    </font>
    <font>
      <u/>
      <sz val="10"/>
      <color indexed="30"/>
      <name val="Arial"/>
      <family val="2"/>
    </font>
    <font>
      <b/>
      <sz val="11"/>
      <name val="Calibri"/>
      <family val="2"/>
    </font>
    <font>
      <sz val="11"/>
      <name val="Calibri"/>
      <family val="2"/>
    </font>
    <font>
      <sz val="10"/>
      <name val="Calibri"/>
      <family val="2"/>
    </font>
    <font>
      <u/>
      <sz val="11"/>
      <color indexed="12"/>
      <name val="Calibri"/>
      <family val="2"/>
    </font>
    <font>
      <i/>
      <sz val="11"/>
      <name val="Calibri"/>
      <family val="2"/>
    </font>
    <font>
      <sz val="11"/>
      <color rgb="FF0000FF"/>
      <name val="Calibri"/>
      <family val="2"/>
    </font>
    <font>
      <u/>
      <sz val="10"/>
      <color theme="4"/>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CCCCFF"/>
        <bgColor rgb="FFC0C0C0"/>
      </patternFill>
    </fill>
    <fill>
      <patternFill patternType="solid">
        <fgColor theme="0"/>
        <bgColor rgb="FFC0C0C0"/>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5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25" fillId="7" borderId="1" applyNumberFormat="0" applyAlignment="0" applyProtection="0"/>
    <xf numFmtId="44" fontId="2" fillId="0" borderId="0" applyFont="0" applyFill="0" applyBorder="0" applyAlignment="0" applyProtection="0"/>
    <xf numFmtId="0" fontId="26" fillId="3" borderId="0" applyNumberFormat="0" applyBorder="0" applyAlignment="0" applyProtection="0"/>
    <xf numFmtId="164" fontId="2" fillId="0" borderId="0" applyFont="0" applyFill="0" applyBorder="0" applyAlignment="0" applyProtection="0"/>
    <xf numFmtId="164" fontId="5" fillId="0" borderId="0" applyFont="0" applyFill="0" applyBorder="0" applyAlignment="0" applyProtection="0"/>
    <xf numFmtId="0" fontId="44" fillId="0" borderId="0"/>
    <xf numFmtId="0" fontId="27" fillId="21" borderId="0" applyNumberFormat="0" applyBorder="0" applyAlignment="0" applyProtection="0"/>
    <xf numFmtId="0" fontId="4" fillId="0" borderId="0"/>
    <xf numFmtId="0" fontId="5" fillId="0" borderId="0"/>
    <xf numFmtId="0" fontId="48" fillId="0" borderId="0"/>
    <xf numFmtId="9" fontId="2"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28" fillId="4" borderId="0" applyNumberFormat="0" applyBorder="0" applyAlignment="0" applyProtection="0"/>
    <xf numFmtId="0" fontId="29" fillId="20"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2" borderId="8" applyNumberFormat="0" applyAlignment="0" applyProtection="0"/>
    <xf numFmtId="44" fontId="2" fillId="0" borderId="0" applyFont="0" applyFill="0" applyBorder="0" applyAlignment="0" applyProtection="0"/>
    <xf numFmtId="0" fontId="50" fillId="0" borderId="0" applyNumberFormat="0" applyFill="0" applyBorder="0" applyAlignment="0" applyProtection="0">
      <alignment vertical="top"/>
      <protection locked="0"/>
    </xf>
    <xf numFmtId="0" fontId="4" fillId="0" borderId="0"/>
    <xf numFmtId="0" fontId="1" fillId="0" borderId="0"/>
  </cellStyleXfs>
  <cellXfs count="197">
    <xf numFmtId="0" fontId="0" fillId="0" borderId="0" xfId="0"/>
    <xf numFmtId="0" fontId="0" fillId="0" borderId="9" xfId="33" applyFont="1" applyBorder="1"/>
    <xf numFmtId="0" fontId="4" fillId="0" borderId="0" xfId="33" applyFont="1" applyFill="1"/>
    <xf numFmtId="9" fontId="0" fillId="0" borderId="0" xfId="38" applyFont="1"/>
    <xf numFmtId="0" fontId="0" fillId="0" borderId="9" xfId="33" applyFont="1" applyFill="1" applyBorder="1"/>
    <xf numFmtId="0" fontId="4" fillId="0" borderId="0" xfId="33" applyFont="1"/>
    <xf numFmtId="0" fontId="0" fillId="0" borderId="0" xfId="33" applyFont="1" applyFill="1" applyBorder="1"/>
    <xf numFmtId="0" fontId="0" fillId="0" borderId="0" xfId="33" applyFont="1" applyFill="1"/>
    <xf numFmtId="0" fontId="6" fillId="0" borderId="9" xfId="33" applyFont="1" applyFill="1" applyBorder="1"/>
    <xf numFmtId="0" fontId="6" fillId="0" borderId="0" xfId="33" applyFont="1"/>
    <xf numFmtId="3" fontId="0" fillId="0" borderId="0" xfId="33" applyNumberFormat="1" applyFont="1" applyFill="1" applyBorder="1"/>
    <xf numFmtId="9" fontId="2" fillId="0" borderId="0" xfId="38" applyFill="1" applyBorder="1"/>
    <xf numFmtId="167" fontId="0" fillId="0" borderId="0" xfId="38" applyNumberFormat="1" applyFont="1"/>
    <xf numFmtId="0" fontId="6" fillId="23" borderId="9" xfId="33" applyFont="1" applyFill="1" applyBorder="1" applyAlignment="1">
      <alignment horizontal="right"/>
    </xf>
    <xf numFmtId="3" fontId="37" fillId="0" borderId="0" xfId="33" applyNumberFormat="1" applyFont="1"/>
    <xf numFmtId="3" fontId="2" fillId="24" borderId="9" xfId="33" applyNumberFormat="1" applyFont="1" applyFill="1" applyBorder="1"/>
    <xf numFmtId="0" fontId="0" fillId="24" borderId="0" xfId="33" applyFont="1" applyFill="1"/>
    <xf numFmtId="166" fontId="0" fillId="0" borderId="0" xfId="33" applyNumberFormat="1" applyFont="1" applyFill="1"/>
    <xf numFmtId="0" fontId="4" fillId="24" borderId="0" xfId="33" applyFont="1" applyFill="1"/>
    <xf numFmtId="165" fontId="0" fillId="0" borderId="0" xfId="31" applyNumberFormat="1" applyFont="1"/>
    <xf numFmtId="0" fontId="6" fillId="0" borderId="0" xfId="33" applyFont="1" applyFill="1"/>
    <xf numFmtId="0" fontId="13" fillId="0" borderId="0" xfId="33" applyFont="1" applyFill="1"/>
    <xf numFmtId="3" fontId="42" fillId="0" borderId="0" xfId="33" applyNumberFormat="1" applyFont="1"/>
    <xf numFmtId="0" fontId="7" fillId="0" borderId="0" xfId="33" applyFont="1" applyBorder="1" applyAlignment="1">
      <alignment horizontal="left" vertical="top" wrapText="1"/>
    </xf>
    <xf numFmtId="0" fontId="8" fillId="0" borderId="0" xfId="33" applyFont="1" applyBorder="1" applyAlignment="1">
      <alignment horizontal="center" vertical="top" wrapText="1"/>
    </xf>
    <xf numFmtId="10" fontId="8" fillId="0" borderId="0" xfId="33" applyNumberFormat="1" applyFont="1" applyBorder="1" applyAlignment="1">
      <alignment horizontal="right" vertical="top" wrapText="1"/>
    </xf>
    <xf numFmtId="0" fontId="9" fillId="0" borderId="0" xfId="33" applyFont="1" applyBorder="1" applyAlignment="1">
      <alignment horizontal="left" vertical="top" wrapText="1"/>
    </xf>
    <xf numFmtId="4" fontId="9" fillId="0" borderId="0" xfId="33" applyNumberFormat="1" applyFont="1" applyBorder="1" applyAlignment="1">
      <alignment horizontal="right" vertical="top" wrapText="1"/>
    </xf>
    <xf numFmtId="9" fontId="7" fillId="0" borderId="0" xfId="38" applyNumberFormat="1" applyFont="1" applyBorder="1" applyAlignment="1">
      <alignment horizontal="left" vertical="top" wrapText="1"/>
    </xf>
    <xf numFmtId="167" fontId="8" fillId="0" borderId="0" xfId="38" applyNumberFormat="1" applyFont="1" applyBorder="1" applyAlignment="1">
      <alignment horizontal="center" vertical="top" wrapText="1"/>
    </xf>
    <xf numFmtId="0" fontId="39" fillId="0" borderId="0" xfId="33" applyFont="1" applyAlignment="1">
      <alignment horizontal="justify"/>
    </xf>
    <xf numFmtId="0" fontId="6" fillId="0" borderId="0" xfId="35" applyFont="1"/>
    <xf numFmtId="0" fontId="4" fillId="0" borderId="0" xfId="35"/>
    <xf numFmtId="0" fontId="4" fillId="0" borderId="9" xfId="35" applyBorder="1"/>
    <xf numFmtId="0" fontId="6" fillId="0" borderId="9" xfId="35" applyFont="1" applyFill="1" applyBorder="1" applyAlignment="1">
      <alignment horizontal="center"/>
    </xf>
    <xf numFmtId="4" fontId="4" fillId="0" borderId="0" xfId="35" applyNumberFormat="1"/>
    <xf numFmtId="2" fontId="4" fillId="0" borderId="0" xfId="35" applyNumberFormat="1"/>
    <xf numFmtId="0" fontId="4" fillId="0" borderId="0" xfId="35" applyNumberFormat="1" applyFill="1" applyAlignment="1">
      <alignment horizontal="left"/>
    </xf>
    <xf numFmtId="0" fontId="15" fillId="0" borderId="0" xfId="35" applyFont="1" applyBorder="1" applyAlignment="1">
      <alignment horizontal="left" wrapText="1"/>
    </xf>
    <xf numFmtId="0" fontId="17" fillId="24" borderId="10" xfId="35" applyFont="1" applyFill="1" applyBorder="1" applyAlignment="1">
      <alignment vertical="center" wrapText="1"/>
    </xf>
    <xf numFmtId="0" fontId="17" fillId="24" borderId="11" xfId="35" applyFont="1" applyFill="1" applyBorder="1" applyAlignment="1">
      <alignment horizontal="left" wrapText="1"/>
    </xf>
    <xf numFmtId="0" fontId="39" fillId="24" borderId="11" xfId="35" applyFont="1" applyFill="1" applyBorder="1" applyAlignment="1">
      <alignment horizontal="left" wrapText="1"/>
    </xf>
    <xf numFmtId="0" fontId="38" fillId="24" borderId="11" xfId="35" applyFont="1" applyFill="1" applyBorder="1" applyAlignment="1">
      <alignment horizontal="left" wrapText="1" indent="2"/>
    </xf>
    <xf numFmtId="0" fontId="19" fillId="24" borderId="10" xfId="35" applyFont="1" applyFill="1" applyBorder="1"/>
    <xf numFmtId="167" fontId="0" fillId="0" borderId="0" xfId="38" applyNumberFormat="1" applyFont="1" applyFill="1"/>
    <xf numFmtId="3" fontId="0" fillId="0" borderId="0" xfId="33" applyNumberFormat="1" applyFont="1" applyFill="1"/>
    <xf numFmtId="167" fontId="0" fillId="0" borderId="0" xfId="38" applyNumberFormat="1" applyFont="1" applyFill="1" applyBorder="1"/>
    <xf numFmtId="4" fontId="4" fillId="0" borderId="9" xfId="35" applyNumberFormat="1" applyBorder="1"/>
    <xf numFmtId="4" fontId="4" fillId="0" borderId="9" xfId="35" applyNumberFormat="1" applyFill="1" applyBorder="1"/>
    <xf numFmtId="3" fontId="2" fillId="25" borderId="9" xfId="33" applyNumberFormat="1" applyFont="1" applyFill="1" applyBorder="1"/>
    <xf numFmtId="4" fontId="4" fillId="25" borderId="9" xfId="35" applyNumberFormat="1" applyFill="1" applyBorder="1"/>
    <xf numFmtId="3" fontId="4" fillId="25" borderId="9" xfId="33" applyNumberFormat="1" applyFont="1" applyFill="1" applyBorder="1"/>
    <xf numFmtId="0" fontId="16" fillId="24" borderId="12" xfId="35" applyFont="1" applyFill="1" applyBorder="1" applyAlignment="1">
      <alignment horizontal="center" vertical="center" wrapText="1"/>
    </xf>
    <xf numFmtId="166" fontId="18" fillId="24" borderId="0" xfId="39" applyNumberFormat="1" applyFont="1" applyFill="1" applyBorder="1" applyAlignment="1">
      <alignment horizontal="center" wrapText="1"/>
    </xf>
    <xf numFmtId="0" fontId="10" fillId="26" borderId="27" xfId="33" applyFont="1" applyFill="1" applyBorder="1" applyAlignment="1">
      <alignment horizontal="center" vertical="center" wrapText="1"/>
    </xf>
    <xf numFmtId="9" fontId="10" fillId="26" borderId="27" xfId="33" applyNumberFormat="1" applyFont="1" applyFill="1" applyBorder="1"/>
    <xf numFmtId="166" fontId="10" fillId="26" borderId="27" xfId="33" applyNumberFormat="1" applyFont="1" applyFill="1" applyBorder="1" applyAlignment="1">
      <alignment horizontal="center"/>
    </xf>
    <xf numFmtId="0" fontId="10" fillId="26" borderId="27" xfId="33" applyFont="1" applyFill="1" applyBorder="1"/>
    <xf numFmtId="0" fontId="45" fillId="26" borderId="27" xfId="33" applyFont="1" applyFill="1" applyBorder="1"/>
    <xf numFmtId="0" fontId="45" fillId="26" borderId="27" xfId="33" quotePrefix="1" applyFont="1" applyFill="1" applyBorder="1" applyAlignment="1">
      <alignment horizontal="center"/>
    </xf>
    <xf numFmtId="1" fontId="4" fillId="0" borderId="0" xfId="35" applyNumberFormat="1"/>
    <xf numFmtId="0" fontId="17" fillId="24" borderId="13" xfId="35" applyFont="1" applyFill="1" applyBorder="1" applyAlignment="1">
      <alignment vertical="center" wrapText="1"/>
    </xf>
    <xf numFmtId="0" fontId="16" fillId="24" borderId="10" xfId="35" applyFont="1" applyFill="1" applyBorder="1" applyAlignment="1">
      <alignment horizontal="center" vertical="center" wrapText="1"/>
    </xf>
    <xf numFmtId="0" fontId="17" fillId="24" borderId="14" xfId="35" applyFont="1" applyFill="1" applyBorder="1" applyAlignment="1">
      <alignment horizontal="left" wrapText="1"/>
    </xf>
    <xf numFmtId="166" fontId="18" fillId="24" borderId="11" xfId="39" applyNumberFormat="1" applyFont="1" applyFill="1" applyBorder="1" applyAlignment="1">
      <alignment horizontal="center" wrapText="1"/>
    </xf>
    <xf numFmtId="0" fontId="39" fillId="24" borderId="14" xfId="35" applyFont="1" applyFill="1" applyBorder="1" applyAlignment="1">
      <alignment horizontal="left" wrapText="1"/>
    </xf>
    <xf numFmtId="0" fontId="38" fillId="24" borderId="14" xfId="35" applyFont="1" applyFill="1" applyBorder="1" applyAlignment="1">
      <alignment horizontal="left" wrapText="1" indent="2"/>
    </xf>
    <xf numFmtId="0" fontId="19" fillId="24" borderId="13" xfId="35" applyFont="1" applyFill="1" applyBorder="1"/>
    <xf numFmtId="166" fontId="14" fillId="24" borderId="10" xfId="39" applyNumberFormat="1" applyFont="1" applyFill="1" applyBorder="1" applyAlignment="1">
      <alignment horizontal="center" wrapText="1"/>
    </xf>
    <xf numFmtId="0" fontId="6" fillId="24" borderId="0" xfId="33" applyFont="1" applyFill="1"/>
    <xf numFmtId="166" fontId="0" fillId="0" borderId="0" xfId="38" applyNumberFormat="1" applyFont="1" applyFill="1" applyBorder="1"/>
    <xf numFmtId="0" fontId="43" fillId="0" borderId="0" xfId="33" applyFont="1" applyBorder="1" applyAlignment="1"/>
    <xf numFmtId="0" fontId="0" fillId="0" borderId="0" xfId="33" applyFont="1" applyBorder="1" applyAlignment="1"/>
    <xf numFmtId="3" fontId="4" fillId="0" borderId="0" xfId="33" applyNumberFormat="1" applyFont="1" applyFill="1" applyBorder="1" applyAlignment="1">
      <alignment horizontal="center" vertical="center"/>
    </xf>
    <xf numFmtId="3" fontId="4" fillId="0" borderId="0" xfId="35" applyNumberFormat="1"/>
    <xf numFmtId="0" fontId="4" fillId="25" borderId="0" xfId="33" applyFont="1" applyFill="1" applyBorder="1"/>
    <xf numFmtId="9" fontId="4" fillId="25" borderId="0" xfId="38" applyFont="1" applyFill="1" applyBorder="1"/>
    <xf numFmtId="3" fontId="4" fillId="25" borderId="0" xfId="33" applyNumberFormat="1" applyFont="1" applyFill="1" applyBorder="1"/>
    <xf numFmtId="3" fontId="17" fillId="25" borderId="0" xfId="33" applyNumberFormat="1" applyFont="1" applyFill="1" applyBorder="1" applyAlignment="1">
      <alignment horizontal="center" wrapText="1"/>
    </xf>
    <xf numFmtId="166" fontId="17" fillId="25" borderId="0" xfId="38" applyNumberFormat="1" applyFont="1" applyFill="1" applyBorder="1" applyAlignment="1">
      <alignment horizontal="center" wrapText="1"/>
    </xf>
    <xf numFmtId="3" fontId="40" fillId="25" borderId="0" xfId="33" applyNumberFormat="1" applyFont="1" applyFill="1" applyBorder="1" applyAlignment="1">
      <alignment horizontal="center" wrapText="1"/>
    </xf>
    <xf numFmtId="0" fontId="3" fillId="25" borderId="0" xfId="33" applyFont="1" applyFill="1" applyBorder="1"/>
    <xf numFmtId="0" fontId="47" fillId="25" borderId="0" xfId="33" applyFont="1" applyFill="1" applyBorder="1"/>
    <xf numFmtId="0" fontId="47" fillId="25" borderId="0" xfId="33" applyFont="1" applyFill="1" applyBorder="1" applyAlignment="1"/>
    <xf numFmtId="0" fontId="49" fillId="25" borderId="0" xfId="0" applyFont="1" applyFill="1" applyBorder="1" applyAlignment="1">
      <alignment horizontal="justify" vertical="center"/>
    </xf>
    <xf numFmtId="0" fontId="0" fillId="0" borderId="0" xfId="0" applyBorder="1"/>
    <xf numFmtId="0" fontId="10" fillId="26" borderId="0" xfId="33" applyFont="1" applyFill="1" applyBorder="1" applyAlignment="1">
      <alignment horizontal="center" vertical="center" wrapText="1"/>
    </xf>
    <xf numFmtId="9" fontId="10" fillId="26" borderId="0" xfId="33" applyNumberFormat="1" applyFont="1" applyFill="1" applyBorder="1"/>
    <xf numFmtId="166" fontId="10" fillId="26" borderId="0" xfId="33" applyNumberFormat="1" applyFont="1" applyFill="1" applyBorder="1" applyAlignment="1">
      <alignment horizontal="center"/>
    </xf>
    <xf numFmtId="0" fontId="10" fillId="26" borderId="0" xfId="33" applyFont="1" applyFill="1" applyBorder="1"/>
    <xf numFmtId="0" fontId="45" fillId="26" borderId="0" xfId="33" applyFont="1" applyFill="1" applyBorder="1"/>
    <xf numFmtId="0" fontId="45" fillId="26" borderId="0" xfId="33" quotePrefix="1" applyFont="1" applyFill="1" applyBorder="1" applyAlignment="1">
      <alignment horizontal="center"/>
    </xf>
    <xf numFmtId="0" fontId="0" fillId="25" borderId="0" xfId="0" applyFill="1" applyBorder="1"/>
    <xf numFmtId="0" fontId="6" fillId="25" borderId="0" xfId="33" applyFont="1" applyFill="1" applyBorder="1"/>
    <xf numFmtId="3" fontId="0" fillId="0" borderId="0" xfId="0" applyNumberFormat="1"/>
    <xf numFmtId="0" fontId="39" fillId="0" borderId="0" xfId="33" applyFont="1" applyAlignment="1">
      <alignment horizontal="left" wrapText="1"/>
    </xf>
    <xf numFmtId="0" fontId="47" fillId="25" borderId="0" xfId="33" applyFont="1" applyFill="1" applyBorder="1" applyAlignment="1">
      <alignment wrapText="1"/>
    </xf>
    <xf numFmtId="0" fontId="45" fillId="26" borderId="27" xfId="33" applyFont="1" applyFill="1" applyBorder="1" applyAlignment="1">
      <alignment horizontal="center"/>
    </xf>
    <xf numFmtId="0" fontId="45" fillId="26" borderId="0" xfId="33" applyFont="1" applyFill="1" applyBorder="1" applyAlignment="1">
      <alignment horizontal="center"/>
    </xf>
    <xf numFmtId="0" fontId="0" fillId="0" borderId="9" xfId="33" applyFont="1" applyFill="1" applyBorder="1" applyAlignment="1"/>
    <xf numFmtId="0" fontId="0" fillId="0" borderId="15" xfId="33" applyFont="1" applyFill="1" applyBorder="1"/>
    <xf numFmtId="0" fontId="39" fillId="0" borderId="0" xfId="33" applyFont="1" applyAlignment="1">
      <alignment horizontal="left" vertical="top" wrapText="1"/>
    </xf>
    <xf numFmtId="0" fontId="16" fillId="24" borderId="13" xfId="35" applyFont="1" applyFill="1" applyBorder="1" applyAlignment="1">
      <alignment horizontal="center" vertical="center" wrapText="1"/>
    </xf>
    <xf numFmtId="166" fontId="18" fillId="24" borderId="14" xfId="39" applyNumberFormat="1" applyFont="1" applyFill="1" applyBorder="1" applyAlignment="1">
      <alignment horizontal="center" wrapText="1"/>
    </xf>
    <xf numFmtId="166" fontId="46" fillId="24" borderId="14" xfId="39" applyNumberFormat="1" applyFont="1" applyFill="1" applyBorder="1" applyAlignment="1">
      <alignment horizontal="center" wrapText="1"/>
    </xf>
    <xf numFmtId="168" fontId="14" fillId="0" borderId="13" xfId="35" applyNumberFormat="1" applyFont="1" applyFill="1" applyBorder="1" applyAlignment="1">
      <alignment horizontal="center"/>
    </xf>
    <xf numFmtId="0" fontId="15" fillId="25" borderId="16" xfId="33" applyFont="1" applyFill="1" applyBorder="1" applyAlignment="1">
      <alignment horizontal="center" vertical="center" wrapText="1"/>
    </xf>
    <xf numFmtId="166" fontId="17" fillId="25" borderId="11" xfId="38" applyNumberFormat="1" applyFont="1" applyFill="1" applyBorder="1" applyAlignment="1">
      <alignment horizontal="center" wrapText="1"/>
    </xf>
    <xf numFmtId="0" fontId="17" fillId="25" borderId="14" xfId="33" applyFont="1" applyFill="1" applyBorder="1" applyAlignment="1">
      <alignment wrapText="1"/>
    </xf>
    <xf numFmtId="0" fontId="16" fillId="25" borderId="14" xfId="33" applyFont="1" applyFill="1" applyBorder="1" applyAlignment="1">
      <alignment horizontal="right" wrapText="1"/>
    </xf>
    <xf numFmtId="0" fontId="16" fillId="25" borderId="14" xfId="33" applyFont="1" applyFill="1" applyBorder="1" applyAlignment="1">
      <alignment horizontal="left"/>
    </xf>
    <xf numFmtId="0" fontId="16" fillId="25" borderId="14" xfId="33" applyFont="1" applyFill="1" applyBorder="1" applyAlignment="1">
      <alignment horizontal="left" wrapText="1"/>
    </xf>
    <xf numFmtId="3" fontId="17" fillId="25" borderId="11" xfId="33" applyNumberFormat="1" applyFont="1" applyFill="1" applyBorder="1" applyAlignment="1">
      <alignment horizontal="center" wrapText="1"/>
    </xf>
    <xf numFmtId="3" fontId="40" fillId="25" borderId="11" xfId="33" applyNumberFormat="1" applyFont="1" applyFill="1" applyBorder="1" applyAlignment="1">
      <alignment horizontal="center" wrapText="1"/>
    </xf>
    <xf numFmtId="0" fontId="15" fillId="25" borderId="17" xfId="33" applyFont="1" applyFill="1" applyBorder="1" applyAlignment="1">
      <alignment horizontal="center" vertical="center" wrapText="1"/>
    </xf>
    <xf numFmtId="0" fontId="15" fillId="25" borderId="18" xfId="33" applyFont="1" applyFill="1" applyBorder="1" applyAlignment="1">
      <alignment horizontal="center" vertical="center" wrapText="1"/>
    </xf>
    <xf numFmtId="0" fontId="19" fillId="25" borderId="19" xfId="33" applyFont="1" applyFill="1" applyBorder="1" applyAlignment="1">
      <alignment horizontal="center" vertical="center" wrapText="1"/>
    </xf>
    <xf numFmtId="0" fontId="19" fillId="25" borderId="9" xfId="33" applyFont="1" applyFill="1" applyBorder="1"/>
    <xf numFmtId="3" fontId="41" fillId="25" borderId="17" xfId="33" applyNumberFormat="1" applyFont="1" applyFill="1" applyBorder="1" applyAlignment="1">
      <alignment horizontal="center"/>
    </xf>
    <xf numFmtId="3" fontId="41" fillId="25" borderId="18" xfId="33" applyNumberFormat="1" applyFont="1" applyFill="1" applyBorder="1" applyAlignment="1">
      <alignment horizontal="center"/>
    </xf>
    <xf numFmtId="166" fontId="19" fillId="25" borderId="18" xfId="38" applyNumberFormat="1" applyFont="1" applyFill="1" applyBorder="1" applyAlignment="1">
      <alignment horizontal="center" wrapText="1"/>
    </xf>
    <xf numFmtId="166" fontId="12" fillId="24" borderId="14" xfId="39" applyNumberFormat="1" applyFont="1" applyFill="1" applyBorder="1" applyAlignment="1">
      <alignment horizontal="center" wrapText="1"/>
    </xf>
    <xf numFmtId="166" fontId="14" fillId="24" borderId="13" xfId="39" applyNumberFormat="1" applyFont="1" applyFill="1" applyBorder="1" applyAlignment="1">
      <alignment horizontal="center" wrapText="1"/>
    </xf>
    <xf numFmtId="1" fontId="19" fillId="25" borderId="17" xfId="38" applyNumberFormat="1" applyFont="1" applyFill="1" applyBorder="1" applyAlignment="1">
      <alignment horizontal="center" wrapText="1"/>
    </xf>
    <xf numFmtId="1" fontId="19" fillId="25" borderId="18" xfId="38" applyNumberFormat="1" applyFont="1" applyFill="1" applyBorder="1" applyAlignment="1">
      <alignment horizontal="center" wrapText="1"/>
    </xf>
    <xf numFmtId="3" fontId="4" fillId="0" borderId="0" xfId="33" applyNumberFormat="1" applyFont="1"/>
    <xf numFmtId="166" fontId="4" fillId="0" borderId="0" xfId="33" applyNumberFormat="1" applyFont="1"/>
    <xf numFmtId="166" fontId="17" fillId="25" borderId="15" xfId="38" applyNumberFormat="1" applyFont="1" applyFill="1" applyBorder="1" applyAlignment="1">
      <alignment horizontal="center" wrapText="1"/>
    </xf>
    <xf numFmtId="166" fontId="17" fillId="25" borderId="20" xfId="38" applyNumberFormat="1" applyFont="1" applyFill="1" applyBorder="1" applyAlignment="1">
      <alignment horizontal="center" wrapText="1"/>
    </xf>
    <xf numFmtId="168" fontId="18" fillId="24" borderId="14" xfId="35" applyNumberFormat="1" applyFont="1" applyFill="1" applyBorder="1" applyAlignment="1">
      <alignment horizontal="center" wrapText="1"/>
    </xf>
    <xf numFmtId="168" fontId="12" fillId="24" borderId="14" xfId="35" applyNumberFormat="1" applyFont="1" applyFill="1" applyBorder="1" applyAlignment="1">
      <alignment horizontal="center" wrapText="1"/>
    </xf>
    <xf numFmtId="166" fontId="0" fillId="0" borderId="9" xfId="33" applyNumberFormat="1" applyFont="1" applyFill="1" applyBorder="1"/>
    <xf numFmtId="166" fontId="0" fillId="0" borderId="9" xfId="0" applyNumberFormat="1" applyBorder="1"/>
    <xf numFmtId="166" fontId="0" fillId="0" borderId="18" xfId="0" applyNumberFormat="1" applyBorder="1"/>
    <xf numFmtId="0" fontId="16" fillId="27" borderId="21" xfId="0" applyFont="1" applyFill="1" applyBorder="1" applyAlignment="1">
      <alignment horizontal="center" vertical="center" wrapText="1"/>
    </xf>
    <xf numFmtId="168" fontId="18" fillId="24" borderId="15" xfId="35" applyNumberFormat="1" applyFont="1" applyFill="1" applyBorder="1" applyAlignment="1">
      <alignment horizontal="center" wrapText="1"/>
    </xf>
    <xf numFmtId="168" fontId="18" fillId="24" borderId="0" xfId="35" applyNumberFormat="1" applyFont="1" applyFill="1" applyBorder="1" applyAlignment="1">
      <alignment horizontal="center" wrapText="1"/>
    </xf>
    <xf numFmtId="168" fontId="12" fillId="24" borderId="15" xfId="35" applyNumberFormat="1" applyFont="1" applyFill="1" applyBorder="1" applyAlignment="1">
      <alignment horizontal="center" wrapText="1"/>
    </xf>
    <xf numFmtId="168" fontId="12" fillId="24" borderId="0" xfId="35" applyNumberFormat="1" applyFont="1" applyFill="1" applyBorder="1" applyAlignment="1">
      <alignment horizontal="center" wrapText="1"/>
    </xf>
    <xf numFmtId="168" fontId="14" fillId="0" borderId="22" xfId="35" applyNumberFormat="1" applyFont="1" applyFill="1" applyBorder="1" applyAlignment="1">
      <alignment horizontal="center"/>
    </xf>
    <xf numFmtId="168" fontId="14" fillId="0" borderId="12" xfId="35" applyNumberFormat="1" applyFont="1" applyFill="1" applyBorder="1" applyAlignment="1">
      <alignment horizontal="center"/>
    </xf>
    <xf numFmtId="0" fontId="4" fillId="25" borderId="0" xfId="0" applyFont="1" applyFill="1" applyBorder="1"/>
    <xf numFmtId="0" fontId="51" fillId="28" borderId="0" xfId="0" applyFont="1" applyFill="1" applyBorder="1" applyAlignment="1">
      <alignment vertical="center" wrapText="1"/>
    </xf>
    <xf numFmtId="0" fontId="52" fillId="0" borderId="0" xfId="0" applyFont="1" applyBorder="1" applyAlignment="1">
      <alignment vertical="center" wrapText="1"/>
    </xf>
    <xf numFmtId="0" fontId="53" fillId="0" borderId="0" xfId="0" applyFont="1" applyBorder="1" applyAlignment="1">
      <alignment vertical="center" wrapText="1"/>
    </xf>
    <xf numFmtId="0" fontId="51" fillId="0" borderId="0" xfId="0" applyFont="1" applyBorder="1" applyAlignment="1">
      <alignment vertical="center" wrapText="1"/>
    </xf>
    <xf numFmtId="0" fontId="52" fillId="0" borderId="0" xfId="0" quotePrefix="1" applyFont="1" applyBorder="1" applyAlignment="1">
      <alignment horizontal="left" vertical="center" wrapText="1"/>
    </xf>
    <xf numFmtId="0" fontId="56" fillId="0" borderId="0" xfId="52" applyFont="1" applyBorder="1" applyAlignment="1" applyProtection="1">
      <alignment vertical="center" wrapText="1"/>
    </xf>
    <xf numFmtId="0" fontId="51" fillId="0" borderId="9" xfId="0" applyFont="1" applyBorder="1" applyAlignment="1">
      <alignment horizontal="center" vertical="center" wrapText="1"/>
    </xf>
    <xf numFmtId="0" fontId="53" fillId="0" borderId="25" xfId="0" applyFont="1" applyBorder="1" applyAlignment="1">
      <alignment vertical="center" wrapText="1"/>
    </xf>
    <xf numFmtId="0" fontId="51" fillId="29" borderId="0" xfId="0" applyFont="1" applyFill="1" applyBorder="1" applyAlignment="1">
      <alignment vertical="center" wrapText="1"/>
    </xf>
    <xf numFmtId="0" fontId="57" fillId="0" borderId="0" xfId="0" applyFont="1"/>
    <xf numFmtId="0" fontId="6" fillId="0" borderId="0" xfId="35" applyFont="1"/>
    <xf numFmtId="0" fontId="4" fillId="0" borderId="9" xfId="35" applyBorder="1"/>
    <xf numFmtId="0" fontId="4" fillId="0" borderId="9" xfId="35" applyBorder="1" applyAlignment="1">
      <alignment wrapText="1"/>
    </xf>
    <xf numFmtId="0" fontId="51" fillId="0" borderId="0" xfId="0" applyFont="1" applyAlignment="1">
      <alignment horizontal="justify" vertical="center"/>
    </xf>
    <xf numFmtId="0" fontId="6" fillId="0" borderId="0" xfId="35" applyFont="1" applyAlignment="1"/>
    <xf numFmtId="0" fontId="6" fillId="0" borderId="0" xfId="35" applyFont="1" applyAlignment="1"/>
    <xf numFmtId="0" fontId="6" fillId="0" borderId="0" xfId="53" applyFont="1"/>
    <xf numFmtId="3" fontId="4" fillId="25" borderId="9" xfId="53" applyNumberFormat="1" applyFont="1" applyFill="1" applyBorder="1"/>
    <xf numFmtId="0" fontId="4" fillId="0" borderId="9" xfId="53" applyFont="1" applyFill="1" applyBorder="1"/>
    <xf numFmtId="0" fontId="4" fillId="0" borderId="9" xfId="53" applyFont="1" applyFill="1" applyBorder="1" applyAlignment="1">
      <alignment horizontal="center" wrapText="1"/>
    </xf>
    <xf numFmtId="3" fontId="4" fillId="25" borderId="9" xfId="53" applyNumberFormat="1" applyFont="1" applyFill="1" applyBorder="1" applyAlignment="1">
      <alignment horizontal="center" vertical="center"/>
    </xf>
    <xf numFmtId="3" fontId="4" fillId="25" borderId="18" xfId="53" applyNumberFormat="1" applyFont="1" applyFill="1" applyBorder="1" applyAlignment="1">
      <alignment horizontal="center" vertical="center"/>
    </xf>
    <xf numFmtId="0" fontId="4" fillId="0" borderId="9" xfId="53" applyFont="1" applyFill="1" applyBorder="1" applyAlignment="1">
      <alignment horizontal="left" vertical="center" wrapText="1"/>
    </xf>
    <xf numFmtId="3" fontId="0" fillId="0" borderId="9" xfId="39" applyNumberFormat="1" applyFont="1" applyFill="1" applyBorder="1" applyAlignment="1">
      <alignment horizontal="center" vertical="center"/>
    </xf>
    <xf numFmtId="3" fontId="0" fillId="0" borderId="9" xfId="53" applyNumberFormat="1" applyFont="1" applyBorder="1" applyAlignment="1">
      <alignment horizontal="center" vertical="center"/>
    </xf>
    <xf numFmtId="3" fontId="0" fillId="0" borderId="9" xfId="53" applyNumberFormat="1" applyFont="1" applyFill="1" applyBorder="1" applyAlignment="1">
      <alignment horizontal="center" vertical="center"/>
    </xf>
    <xf numFmtId="166" fontId="0" fillId="0" borderId="0" xfId="0" applyNumberFormat="1"/>
    <xf numFmtId="0" fontId="39" fillId="0" borderId="0" xfId="35" applyFont="1" applyAlignment="1">
      <alignment horizontal="left" wrapText="1"/>
    </xf>
    <xf numFmtId="0" fontId="4" fillId="0" borderId="0" xfId="35" applyAlignment="1">
      <alignment horizontal="left" wrapText="1"/>
    </xf>
    <xf numFmtId="0" fontId="0" fillId="0" borderId="23" xfId="33" applyFont="1" applyBorder="1" applyAlignment="1">
      <alignment horizontal="center" vertical="top" wrapText="1"/>
    </xf>
    <xf numFmtId="0" fontId="0" fillId="0" borderId="24" xfId="33" applyFont="1" applyBorder="1" applyAlignment="1">
      <alignment horizontal="center" vertical="top" wrapText="1"/>
    </xf>
    <xf numFmtId="0" fontId="17" fillId="24" borderId="0" xfId="35" applyFont="1" applyFill="1" applyAlignment="1">
      <alignment wrapText="1"/>
    </xf>
    <xf numFmtId="0" fontId="4" fillId="24" borderId="0" xfId="35" applyFill="1" applyAlignment="1"/>
    <xf numFmtId="0" fontId="15" fillId="25" borderId="0" xfId="53" applyFont="1" applyFill="1" applyBorder="1" applyAlignment="1">
      <alignment horizontal="center" wrapText="1"/>
    </xf>
    <xf numFmtId="0" fontId="15" fillId="25" borderId="25" xfId="33" applyFont="1" applyFill="1" applyBorder="1" applyAlignment="1">
      <alignment horizontal="center" vertical="center" wrapText="1"/>
    </xf>
    <xf numFmtId="0" fontId="15" fillId="25" borderId="16" xfId="33" applyFont="1" applyFill="1" applyBorder="1" applyAlignment="1">
      <alignment horizontal="center" vertical="center" wrapText="1"/>
    </xf>
    <xf numFmtId="0" fontId="19" fillId="25" borderId="26" xfId="33" applyFont="1" applyFill="1" applyBorder="1" applyAlignment="1">
      <alignment horizontal="center" vertical="center" wrapText="1"/>
    </xf>
    <xf numFmtId="0" fontId="19" fillId="25" borderId="19" xfId="33" applyFont="1" applyFill="1" applyBorder="1" applyAlignment="1">
      <alignment horizontal="center" vertical="center" wrapText="1"/>
    </xf>
    <xf numFmtId="0" fontId="43" fillId="25" borderId="0" xfId="33" applyFont="1" applyFill="1" applyBorder="1" applyAlignment="1">
      <alignment horizontal="justify" wrapText="1"/>
    </xf>
    <xf numFmtId="0" fontId="47" fillId="25" borderId="0" xfId="33" applyFont="1" applyFill="1" applyBorder="1" applyAlignment="1">
      <alignment wrapText="1"/>
    </xf>
    <xf numFmtId="0" fontId="15" fillId="25" borderId="26" xfId="33" applyFont="1" applyFill="1" applyBorder="1" applyAlignment="1">
      <alignment horizontal="center" vertical="center" wrapText="1"/>
    </xf>
    <xf numFmtId="0" fontId="15" fillId="25" borderId="19" xfId="33" applyFont="1" applyFill="1" applyBorder="1" applyAlignment="1">
      <alignment horizontal="center" vertical="center" wrapText="1"/>
    </xf>
    <xf numFmtId="0" fontId="15" fillId="25" borderId="23" xfId="33" applyFont="1" applyFill="1" applyBorder="1" applyAlignment="1">
      <alignment horizontal="center" vertical="center" wrapText="1"/>
    </xf>
    <xf numFmtId="0" fontId="15" fillId="25" borderId="14" xfId="33" applyFont="1" applyFill="1" applyBorder="1" applyAlignment="1">
      <alignment horizontal="center" vertical="center" wrapText="1"/>
    </xf>
    <xf numFmtId="0" fontId="15" fillId="25" borderId="24" xfId="33" applyFont="1" applyFill="1" applyBorder="1" applyAlignment="1">
      <alignment horizontal="center" vertical="center" wrapText="1"/>
    </xf>
    <xf numFmtId="0" fontId="45" fillId="26" borderId="27" xfId="33" applyFont="1" applyFill="1" applyBorder="1" applyAlignment="1">
      <alignment horizontal="center"/>
    </xf>
    <xf numFmtId="0" fontId="10" fillId="24" borderId="0" xfId="33" applyFont="1" applyFill="1" applyAlignment="1">
      <alignment horizontal="left" wrapText="1"/>
    </xf>
    <xf numFmtId="0" fontId="10" fillId="26" borderId="27" xfId="33" applyFont="1" applyFill="1" applyBorder="1" applyAlignment="1">
      <alignment horizontal="center"/>
    </xf>
    <xf numFmtId="0" fontId="39" fillId="0" borderId="0" xfId="33" applyFont="1" applyAlignment="1">
      <alignment horizontal="left" wrapText="1"/>
    </xf>
    <xf numFmtId="0" fontId="39" fillId="0" borderId="0" xfId="33" applyFont="1" applyAlignment="1">
      <alignment horizontal="left" vertical="top" wrapText="1"/>
    </xf>
    <xf numFmtId="0" fontId="45" fillId="26" borderId="0" xfId="33" applyFont="1" applyFill="1" applyBorder="1" applyAlignment="1">
      <alignment horizontal="center"/>
    </xf>
    <xf numFmtId="0" fontId="4" fillId="25" borderId="0" xfId="0" applyFont="1" applyFill="1" applyBorder="1" applyAlignment="1">
      <alignment horizontal="left" wrapText="1"/>
    </xf>
    <xf numFmtId="0" fontId="10" fillId="26" borderId="0" xfId="33" applyFont="1" applyFill="1" applyBorder="1" applyAlignment="1">
      <alignment horizontal="center"/>
    </xf>
    <xf numFmtId="0" fontId="10" fillId="24" borderId="25" xfId="33" applyFont="1" applyFill="1" applyBorder="1" applyAlignment="1">
      <alignment wrapText="1"/>
    </xf>
    <xf numFmtId="0" fontId="10" fillId="24" borderId="25" xfId="33" applyFont="1" applyFill="1" applyBorder="1" applyAlignment="1"/>
  </cellXfs>
  <cellStyles count="5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Euro 2" xfId="51"/>
    <cellStyle name="Insatisfaisant" xfId="30" builtinId="27" customBuiltin="1"/>
    <cellStyle name="Lien hypertexte" xfId="52" builtinId="8"/>
    <cellStyle name="Milliers" xfId="31" builtinId="3"/>
    <cellStyle name="Milliers 2" xfId="32"/>
    <cellStyle name="Motif" xfId="33"/>
    <cellStyle name="Motif 2" xfId="53"/>
    <cellStyle name="Neutre" xfId="34" builtinId="28" customBuiltin="1"/>
    <cellStyle name="Normal" xfId="0" builtinId="0"/>
    <cellStyle name="Normal 2" xfId="35"/>
    <cellStyle name="Normal 2 2" xfId="36"/>
    <cellStyle name="Normal 3" xfId="37"/>
    <cellStyle name="Normal 3 2" xfId="54"/>
    <cellStyle name="Pourcentage" xfId="38" builtinId="5"/>
    <cellStyle name="Pourcentage 2" xfId="39"/>
    <cellStyle name="Pourcentage 2 2" xfId="40"/>
    <cellStyle name="Satisfaisant" xfId="41" builtinId="26" customBuiltin="1"/>
    <cellStyle name="Sortie" xfId="42" builtinId="21" customBuiltin="1"/>
    <cellStyle name="Texte explicatif" xfId="43" builtinId="53" customBuiltin="1"/>
    <cellStyle name="Titre" xfId="44" builtinId="15" customBuiltin="1"/>
    <cellStyle name="Titre 1" xfId="45" builtinId="16" customBuiltin="1"/>
    <cellStyle name="Titre 2" xfId="46" builtinId="17" customBuiltin="1"/>
    <cellStyle name="Titre 3" xfId="47" builtinId="18" customBuiltin="1"/>
    <cellStyle name="Titre 4" xfId="48" builtinId="19" customBuiltin="1"/>
    <cellStyle name="Total" xfId="49" builtinId="25" customBuiltin="1"/>
    <cellStyle name="Vérification" xfId="50"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13359746509069"/>
          <c:y val="8.6294523187811292E-2"/>
          <c:w val="0.82011682871889802"/>
          <c:h val="0.7791887829017079"/>
        </c:manualLayout>
      </c:layout>
      <c:barChart>
        <c:barDir val="col"/>
        <c:grouping val="stacked"/>
        <c:varyColors val="0"/>
        <c:ser>
          <c:idx val="0"/>
          <c:order val="0"/>
          <c:tx>
            <c:strRef>
              <c:f>'graph 1'!$A$4</c:f>
              <c:strCache>
                <c:ptCount val="1"/>
                <c:pt idx="0">
                  <c:v>Particuliers employeurs hors mandat</c:v>
                </c:pt>
              </c:strCache>
            </c:strRef>
          </c:tx>
          <c:spPr>
            <a:solidFill>
              <a:srgbClr val="000000"/>
            </a:solidFill>
            <a:ln w="12700">
              <a:solidFill>
                <a:srgbClr val="000000"/>
              </a:solidFill>
              <a:prstDash val="solid"/>
            </a:ln>
          </c:spPr>
          <c:invertIfNegative val="0"/>
          <c:cat>
            <c:strRef>
              <c:f>'graph 1'!$B$3:$L$3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'graph 1'!$B$4:$L$4</c:f>
              <c:numCache>
                <c:formatCode>#,##0.00</c:formatCode>
                <c:ptCount val="11"/>
                <c:pt idx="0">
                  <c:v>494.15739789999998</c:v>
                </c:pt>
                <c:pt idx="1">
                  <c:v>494.66228949999993</c:v>
                </c:pt>
                <c:pt idx="2">
                  <c:v>496.60948030000009</c:v>
                </c:pt>
                <c:pt idx="3">
                  <c:v>482.49259620000015</c:v>
                </c:pt>
                <c:pt idx="4">
                  <c:v>478.4269784</c:v>
                </c:pt>
                <c:pt idx="5">
                  <c:v>454.6768553</c:v>
                </c:pt>
                <c:pt idx="6">
                  <c:v>449.55231410000005</c:v>
                </c:pt>
                <c:pt idx="7">
                  <c:v>429.18100219999997</c:v>
                </c:pt>
                <c:pt idx="8">
                  <c:v>424.62597549999998</c:v>
                </c:pt>
                <c:pt idx="9">
                  <c:v>421.42538039999999</c:v>
                </c:pt>
                <c:pt idx="10">
                  <c:v>415.2997087</c:v>
                </c:pt>
              </c:numCache>
            </c:numRef>
          </c:val>
          <c:extLst>
            <c:ext xmlns:c16="http://schemas.microsoft.com/office/drawing/2014/chart" uri="{C3380CC4-5D6E-409C-BE32-E72D297353CC}">
              <c16:uniqueId val="{00000000-7E26-4D44-8DA9-D50AAC8C389F}"/>
            </c:ext>
          </c:extLst>
        </c:ser>
        <c:ser>
          <c:idx val="1"/>
          <c:order val="1"/>
          <c:tx>
            <c:strRef>
              <c:f>'graph 1'!$A$5</c:f>
              <c:strCache>
                <c:ptCount val="1"/>
                <c:pt idx="0">
                  <c:v>Activité mandataire</c:v>
                </c:pt>
              </c:strCache>
            </c:strRef>
          </c:tx>
          <c:spPr>
            <a:solidFill>
              <a:srgbClr val="C0C0C0"/>
            </a:solidFill>
            <a:ln w="12700">
              <a:solidFill>
                <a:srgbClr val="000000"/>
              </a:solidFill>
              <a:prstDash val="solid"/>
            </a:ln>
          </c:spPr>
          <c:invertIfNegative val="0"/>
          <c:cat>
            <c:strRef>
              <c:f>'graph 1'!$B$3:$L$3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'graph 1'!$B$5:$L$5</c:f>
              <c:numCache>
                <c:formatCode>#,##0.00</c:formatCode>
                <c:ptCount val="11"/>
                <c:pt idx="0">
                  <c:v>102.59173759999999</c:v>
                </c:pt>
                <c:pt idx="1">
                  <c:v>99.186337800000004</c:v>
                </c:pt>
                <c:pt idx="2">
                  <c:v>90.160899400000005</c:v>
                </c:pt>
                <c:pt idx="3">
                  <c:v>82.011466900000002</c:v>
                </c:pt>
                <c:pt idx="4">
                  <c:v>75.37342009999999</c:v>
                </c:pt>
                <c:pt idx="5">
                  <c:v>67.144497200000004</c:v>
                </c:pt>
                <c:pt idx="6">
                  <c:v>59.435973300000001</c:v>
                </c:pt>
                <c:pt idx="7">
                  <c:v>53.7911748</c:v>
                </c:pt>
                <c:pt idx="8">
                  <c:v>49.686873499999997</c:v>
                </c:pt>
                <c:pt idx="9">
                  <c:v>46.720163599999999</c:v>
                </c:pt>
                <c:pt idx="10">
                  <c:v>45.031011299999996</c:v>
                </c:pt>
              </c:numCache>
            </c:numRef>
          </c:val>
          <c:extLst>
            <c:ext xmlns:c16="http://schemas.microsoft.com/office/drawing/2014/chart" uri="{C3380CC4-5D6E-409C-BE32-E72D297353CC}">
              <c16:uniqueId val="{00000001-7E26-4D44-8DA9-D50AAC8C389F}"/>
            </c:ext>
          </c:extLst>
        </c:ser>
        <c:ser>
          <c:idx val="2"/>
          <c:order val="2"/>
          <c:tx>
            <c:strRef>
              <c:f>'graph 1'!$A$6</c:f>
              <c:strCache>
                <c:ptCount val="1"/>
                <c:pt idx="0">
                  <c:v>Activité prestataire</c:v>
                </c:pt>
              </c:strCache>
            </c:strRef>
          </c:tx>
          <c:spPr>
            <a:solidFill>
              <a:srgbClr val="969696"/>
            </a:solidFill>
            <a:ln w="12700">
              <a:solidFill>
                <a:srgbClr val="000000"/>
              </a:solidFill>
              <a:prstDash val="solid"/>
            </a:ln>
          </c:spPr>
          <c:invertIfNegative val="0"/>
          <c:cat>
            <c:strRef>
              <c:f>'graph 1'!$B$3:$L$3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'graph 1'!$B$6:$L$6</c:f>
              <c:numCache>
                <c:formatCode>#,##0.00</c:formatCode>
                <c:ptCount val="11"/>
                <c:pt idx="0">
                  <c:v>311.45701640000004</c:v>
                </c:pt>
                <c:pt idx="1">
                  <c:v>337.09395169999999</c:v>
                </c:pt>
                <c:pt idx="2">
                  <c:v>348.81154079999999</c:v>
                </c:pt>
                <c:pt idx="3">
                  <c:v>360.86647950000003</c:v>
                </c:pt>
                <c:pt idx="4">
                  <c:v>366.25109450000002</c:v>
                </c:pt>
                <c:pt idx="5">
                  <c:v>365.82531819999997</c:v>
                </c:pt>
                <c:pt idx="6">
                  <c:v>368.80686380000003</c:v>
                </c:pt>
                <c:pt idx="7">
                  <c:v>372.9927505</c:v>
                </c:pt>
                <c:pt idx="8">
                  <c:v>381.22554320000006</c:v>
                </c:pt>
                <c:pt idx="9">
                  <c:v>385.71497220000003</c:v>
                </c:pt>
                <c:pt idx="10">
                  <c:v>389.89534129999998</c:v>
                </c:pt>
              </c:numCache>
            </c:numRef>
          </c:val>
          <c:extLst>
            <c:ext xmlns:c16="http://schemas.microsoft.com/office/drawing/2014/chart" uri="{C3380CC4-5D6E-409C-BE32-E72D297353CC}">
              <c16:uniqueId val="{00000002-7E26-4D44-8DA9-D50AAC8C389F}"/>
            </c:ext>
          </c:extLst>
        </c:ser>
        <c:dLbls>
          <c:showLegendKey val="0"/>
          <c:showVal val="0"/>
          <c:showCatName val="0"/>
          <c:showSerName val="0"/>
          <c:showPercent val="0"/>
          <c:showBubbleSize val="0"/>
        </c:dLbls>
        <c:gapWidth val="260"/>
        <c:overlap val="100"/>
        <c:axId val="422649264"/>
        <c:axId val="1"/>
      </c:barChart>
      <c:catAx>
        <c:axId val="422649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
        <c:crosses val="autoZero"/>
        <c:auto val="1"/>
        <c:lblAlgn val="ctr"/>
        <c:lblOffset val="100"/>
        <c:tickLblSkip val="1"/>
        <c:tickMarkSkip val="1"/>
        <c:noMultiLvlLbl val="0"/>
      </c:catAx>
      <c:valAx>
        <c:axId val="1"/>
        <c:scaling>
          <c:orientation val="minMax"/>
          <c:max val="1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Times New Roman"/>
                    <a:ea typeface="Times New Roman"/>
                    <a:cs typeface="Times New Roman"/>
                  </a:defRPr>
                </a:pPr>
                <a:r>
                  <a:rPr lang="fr-FR"/>
                  <a:t>Heures rémunérées (en millions)</a:t>
                </a:r>
              </a:p>
            </c:rich>
          </c:tx>
          <c:layout>
            <c:manualLayout>
              <c:xMode val="edge"/>
              <c:yMode val="edge"/>
              <c:x val="2.7079388355807751E-2"/>
              <c:y val="0.241117017733189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422649264"/>
        <c:crosses val="autoZero"/>
        <c:crossBetween val="between"/>
        <c:majorUnit val="100"/>
        <c:minorUnit val="20"/>
      </c:valAx>
      <c:spPr>
        <a:noFill/>
        <a:ln w="12700">
          <a:solidFill>
            <a:srgbClr val="000000"/>
          </a:solidFill>
          <a:prstDash val="solid"/>
        </a:ln>
      </c:spPr>
    </c:plotArea>
    <c:legend>
      <c:legendPos val="b"/>
      <c:layout>
        <c:manualLayout>
          <c:xMode val="edge"/>
          <c:yMode val="edge"/>
          <c:x val="9.6711898866892659E-2"/>
          <c:y val="0.93654928920686942"/>
          <c:w val="0.82785382596406221"/>
          <c:h val="5.0761421319796995E-2"/>
        </c:manualLayout>
      </c:layout>
      <c:overlay val="0"/>
      <c:spPr>
        <a:solidFill>
          <a:srgbClr val="FFFFFF"/>
        </a:solidFill>
        <a:ln w="25400">
          <a:noFill/>
        </a:ln>
      </c:spPr>
      <c:txPr>
        <a:bodyPr/>
        <a:lstStyle/>
        <a:p>
          <a:pPr>
            <a:defRPr sz="845"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17127071823205"/>
          <c:y val="2.51177586570339E-2"/>
          <c:w val="0.83093922651933705"/>
          <c:h val="0.78649981794837398"/>
        </c:manualLayout>
      </c:layout>
      <c:lineChart>
        <c:grouping val="standard"/>
        <c:varyColors val="0"/>
        <c:ser>
          <c:idx val="0"/>
          <c:order val="0"/>
          <c:tx>
            <c:strRef>
              <c:f>'graph 2 '!$A$3</c:f>
              <c:strCache>
                <c:ptCount val="1"/>
                <c:pt idx="0">
                  <c:v>Nombre de salariés travaillant au domicile de particuliers employeurs (y compris gérés par un mandataire)</c:v>
                </c:pt>
              </c:strCache>
            </c:strRef>
          </c:tx>
          <c:spPr>
            <a:ln w="25400">
              <a:solidFill>
                <a:schemeClr val="tx2">
                  <a:lumMod val="75000"/>
                </a:schemeClr>
              </a:solidFill>
              <a:prstDash val="solid"/>
            </a:ln>
          </c:spPr>
          <c:marker>
            <c:symbol val="none"/>
          </c:marker>
          <c:dLbls>
            <c:dLbl>
              <c:idx val="0"/>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0-2AA4-4BD0-94F1-0FD81D50925C}"/>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1-2AA4-4BD0-94F1-0FD81D50925C}"/>
                </c:ext>
              </c:extLst>
            </c:dLbl>
            <c:dLbl>
              <c:idx val="2"/>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2-2AA4-4BD0-94F1-0FD81D50925C}"/>
                </c:ext>
              </c:extLst>
            </c:dLbl>
            <c:dLbl>
              <c:idx val="3"/>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3-2AA4-4BD0-94F1-0FD81D50925C}"/>
                </c:ext>
              </c:extLst>
            </c:dLbl>
            <c:dLbl>
              <c:idx val="4"/>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4-2AA4-4BD0-94F1-0FD81D50925C}"/>
                </c:ext>
              </c:extLst>
            </c:dLbl>
            <c:dLbl>
              <c:idx val="5"/>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5-2AA4-4BD0-94F1-0FD81D50925C}"/>
                </c:ext>
              </c:extLst>
            </c:dLbl>
            <c:dLbl>
              <c:idx val="6"/>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6-2AA4-4BD0-94F1-0FD81D50925C}"/>
                </c:ext>
              </c:extLst>
            </c:dLbl>
            <c:dLbl>
              <c:idx val="7"/>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7-2AA4-4BD0-94F1-0FD81D50925C}"/>
                </c:ext>
              </c:extLst>
            </c:dLbl>
            <c:dLbl>
              <c:idx val="8"/>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8-2AA4-4BD0-94F1-0FD81D50925C}"/>
                </c:ext>
              </c:extLst>
            </c:dLbl>
            <c:dLbl>
              <c:idx val="9"/>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9-2AA4-4BD0-94F1-0FD81D50925C}"/>
                </c:ext>
              </c:extLst>
            </c:dLbl>
            <c:dLbl>
              <c:idx val="10"/>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A-2AA4-4BD0-94F1-0FD81D50925C}"/>
                </c:ext>
              </c:extLst>
            </c:dLbl>
            <c:dLbl>
              <c:idx val="11"/>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B-2AA4-4BD0-94F1-0FD81D50925C}"/>
                </c:ext>
              </c:extLst>
            </c:dLbl>
            <c:dLbl>
              <c:idx val="12"/>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C-2AA4-4BD0-94F1-0FD81D50925C}"/>
                </c:ext>
              </c:extLst>
            </c:dLbl>
            <c:dLbl>
              <c:idx val="13"/>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D-2AA4-4BD0-94F1-0FD81D50925C}"/>
                </c:ext>
              </c:extLst>
            </c:dLbl>
            <c:dLbl>
              <c:idx val="14"/>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E-2AA4-4BD0-94F1-0FD81D50925C}"/>
                </c:ext>
              </c:extLst>
            </c:dLbl>
            <c:dLbl>
              <c:idx val="15"/>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F-2AA4-4BD0-94F1-0FD81D50925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2 '!$B$3:$L$3</c:f>
              <c:numCache>
                <c:formatCode>#,##0</c:formatCode>
                <c:ptCount val="11"/>
                <c:pt idx="0">
                  <c:v>1038100</c:v>
                </c:pt>
                <c:pt idx="1">
                  <c:v>1062700</c:v>
                </c:pt>
                <c:pt idx="2">
                  <c:v>1078100</c:v>
                </c:pt>
                <c:pt idx="3">
                  <c:v>1036800</c:v>
                </c:pt>
                <c:pt idx="4">
                  <c:v>996500</c:v>
                </c:pt>
                <c:pt idx="5">
                  <c:v>958700</c:v>
                </c:pt>
                <c:pt idx="6">
                  <c:v>938400</c:v>
                </c:pt>
              </c:numCache>
            </c:numRef>
          </c:val>
          <c:smooth val="0"/>
          <c:extLst>
            <c:ext xmlns:c16="http://schemas.microsoft.com/office/drawing/2014/chart" uri="{C3380CC4-5D6E-409C-BE32-E72D297353CC}">
              <c16:uniqueId val="{00000010-2AA4-4BD0-94F1-0FD81D50925C}"/>
            </c:ext>
          </c:extLst>
        </c:ser>
        <c:ser>
          <c:idx val="1"/>
          <c:order val="1"/>
          <c:tx>
            <c:strRef>
              <c:f>'graph 2 '!$A$4</c:f>
              <c:strCache>
                <c:ptCount val="1"/>
              </c:strCache>
            </c:strRef>
          </c:tx>
          <c:spPr>
            <a:ln w="25400">
              <a:solidFill>
                <a:schemeClr val="tx2">
                  <a:lumMod val="75000"/>
                </a:schemeClr>
              </a:solidFill>
              <a:prstDash val="solid"/>
            </a:ln>
          </c:spPr>
          <c:marker>
            <c:symbol val="none"/>
          </c:marker>
          <c:dLbls>
            <c:dLbl>
              <c:idx val="0"/>
              <c:spPr>
                <a:noFill/>
                <a:ln w="25400">
                  <a:noFill/>
                </a:ln>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1-2AA4-4BD0-94F1-0FD81D50925C}"/>
                </c:ext>
              </c:extLst>
            </c:dLbl>
            <c:dLbl>
              <c:idx val="1"/>
              <c:spPr>
                <a:noFill/>
                <a:ln w="25400">
                  <a:noFill/>
                </a:ln>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2-2AA4-4BD0-94F1-0FD81D50925C}"/>
                </c:ext>
              </c:extLst>
            </c:dLbl>
            <c:dLbl>
              <c:idx val="2"/>
              <c:spPr>
                <a:noFill/>
                <a:ln w="25400">
                  <a:noFill/>
                </a:ln>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3-2AA4-4BD0-94F1-0FD81D50925C}"/>
                </c:ext>
              </c:extLst>
            </c:dLbl>
            <c:dLbl>
              <c:idx val="3"/>
              <c:spPr>
                <a:noFill/>
                <a:ln w="25400">
                  <a:noFill/>
                </a:ln>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4-2AA4-4BD0-94F1-0FD81D50925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2 '!$B$2:$L$2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2 '!$B$4:$L$4</c:f>
              <c:numCache>
                <c:formatCode>General</c:formatCode>
                <c:ptCount val="11"/>
                <c:pt idx="7" formatCode="#,##0">
                  <c:v>912800</c:v>
                </c:pt>
                <c:pt idx="8" formatCode="#,##0">
                  <c:v>893600</c:v>
                </c:pt>
                <c:pt idx="9" formatCode="#,##0">
                  <c:v>877200</c:v>
                </c:pt>
                <c:pt idx="10" formatCode="#,##0">
                  <c:v>863200</c:v>
                </c:pt>
              </c:numCache>
            </c:numRef>
          </c:val>
          <c:smooth val="0"/>
          <c:extLst>
            <c:ext xmlns:c16="http://schemas.microsoft.com/office/drawing/2014/chart" uri="{C3380CC4-5D6E-409C-BE32-E72D297353CC}">
              <c16:uniqueId val="{00000015-2AA4-4BD0-94F1-0FD81D50925C}"/>
            </c:ext>
          </c:extLst>
        </c:ser>
        <c:ser>
          <c:idx val="2"/>
          <c:order val="2"/>
          <c:tx>
            <c:strRef>
              <c:f>'graph 2 '!$A$5</c:f>
              <c:strCache>
                <c:ptCount val="1"/>
                <c:pt idx="0">
                  <c:v>Nombre de salariés et non salariés des organismes prestataires</c:v>
                </c:pt>
              </c:strCache>
            </c:strRef>
          </c:tx>
          <c:spPr>
            <a:ln w="25400">
              <a:solidFill>
                <a:srgbClr val="FF0000"/>
              </a:solidFill>
              <a:prstDash val="solid"/>
            </a:ln>
          </c:spPr>
          <c:marker>
            <c:symbol val="none"/>
          </c:marker>
          <c:dLbls>
            <c:dLbl>
              <c:idx val="0"/>
              <c:layout>
                <c:manualLayout>
                  <c:x val="-1.6820190406044575E-2"/>
                  <c:y val="-2.414679129079851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AA4-4BD0-94F1-0FD81D50925C}"/>
                </c:ext>
              </c:extLst>
            </c:dLbl>
            <c:dLbl>
              <c:idx val="1"/>
              <c:layout>
                <c:manualLayout>
                  <c:x val="-2.3361769905393241E-2"/>
                  <c:y val="-2.1923758833571536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AA4-4BD0-94F1-0FD81D50925C}"/>
                </c:ext>
              </c:extLst>
            </c:dLbl>
            <c:dLbl>
              <c:idx val="2"/>
              <c:layout>
                <c:manualLayout>
                  <c:x val="-2.8002725653089866E-2"/>
                  <c:y val="-2.3054882673835386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AA4-4BD0-94F1-0FD81D50925C}"/>
                </c:ext>
              </c:extLst>
            </c:dLbl>
            <c:dLbl>
              <c:idx val="3"/>
              <c:layout>
                <c:manualLayout>
                  <c:x val="-2.0826231180771745E-2"/>
                  <c:y val="-2.5469086319779229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AA4-4BD0-94F1-0FD81D50925C}"/>
                </c:ext>
              </c:extLst>
            </c:dLbl>
            <c:dLbl>
              <c:idx val="4"/>
              <c:layout>
                <c:manualLayout>
                  <c:x val="-3.9828194017315049E-2"/>
                  <c:y val="-3.460709114966221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AA4-4BD0-94F1-0FD81D50925C}"/>
                </c:ext>
              </c:extLst>
            </c:dLbl>
            <c:dLbl>
              <c:idx val="5"/>
              <c:layout>
                <c:manualLayout>
                  <c:x val="-2.9373240552589962E-2"/>
                  <c:y val="-2.379237516539285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AA4-4BD0-94F1-0FD81D50925C}"/>
                </c:ext>
              </c:extLst>
            </c:dLbl>
            <c:dLbl>
              <c:idx val="6"/>
              <c:layout>
                <c:manualLayout>
                  <c:x val="-2.463562110862377E-2"/>
                  <c:y val="-2.5955318362246741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AA4-4BD0-94F1-0FD81D50925C}"/>
                </c:ext>
              </c:extLst>
            </c:dLbl>
            <c:dLbl>
              <c:idx val="7"/>
              <c:layout>
                <c:manualLayout>
                  <c:x val="-3.5058383885349313E-2"/>
                  <c:y val="-2.1629431968538886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AA4-4BD0-94F1-0FD81D50925C}"/>
                </c:ext>
              </c:extLst>
            </c:dLbl>
            <c:dLbl>
              <c:idx val="8"/>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AA4-4BD0-94F1-0FD81D50925C}"/>
                </c:ext>
              </c:extLst>
            </c:dLbl>
            <c:dLbl>
              <c:idx val="9"/>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AA4-4BD0-94F1-0FD81D50925C}"/>
                </c:ext>
              </c:extLst>
            </c:dLbl>
            <c:dLbl>
              <c:idx val="10"/>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AA4-4BD0-94F1-0FD81D50925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2 '!$B$5:$L$5</c:f>
              <c:numCache>
                <c:formatCode>#,##0</c:formatCode>
                <c:ptCount val="11"/>
                <c:pt idx="0">
                  <c:v>330500</c:v>
                </c:pt>
                <c:pt idx="1">
                  <c:v>361100</c:v>
                </c:pt>
                <c:pt idx="2">
                  <c:v>389500</c:v>
                </c:pt>
                <c:pt idx="3">
                  <c:v>403400</c:v>
                </c:pt>
                <c:pt idx="4">
                  <c:v>413900</c:v>
                </c:pt>
                <c:pt idx="5">
                  <c:v>417300</c:v>
                </c:pt>
                <c:pt idx="6">
                  <c:v>414700</c:v>
                </c:pt>
                <c:pt idx="7">
                  <c:v>416400</c:v>
                </c:pt>
                <c:pt idx="8">
                  <c:v>422200</c:v>
                </c:pt>
                <c:pt idx="9">
                  <c:v>428000</c:v>
                </c:pt>
                <c:pt idx="10">
                  <c:v>436200</c:v>
                </c:pt>
              </c:numCache>
            </c:numRef>
          </c:val>
          <c:smooth val="0"/>
          <c:extLst>
            <c:ext xmlns:c16="http://schemas.microsoft.com/office/drawing/2014/chart" uri="{C3380CC4-5D6E-409C-BE32-E72D297353CC}">
              <c16:uniqueId val="{00000021-2AA4-4BD0-94F1-0FD81D50925C}"/>
            </c:ext>
          </c:extLst>
        </c:ser>
        <c:dLbls>
          <c:showLegendKey val="0"/>
          <c:showVal val="0"/>
          <c:showCatName val="0"/>
          <c:showSerName val="0"/>
          <c:showPercent val="0"/>
          <c:showBubbleSize val="0"/>
        </c:dLbls>
        <c:smooth val="0"/>
        <c:axId val="422650904"/>
        <c:axId val="1"/>
      </c:lineChart>
      <c:catAx>
        <c:axId val="42265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150000"/>
          <c:min val="0"/>
        </c:scaling>
        <c:delete val="0"/>
        <c:axPos val="l"/>
        <c:majorGridlines>
          <c:spPr>
            <a:ln w="3175">
              <a:solidFill>
                <a:srgbClr val="969696"/>
              </a:solidFill>
              <a:prstDash val="sysDash"/>
            </a:ln>
          </c:spPr>
        </c:majorGridlines>
        <c:title>
          <c:tx>
            <c:rich>
              <a:bodyPr/>
              <a:lstStyle/>
              <a:p>
                <a:pPr>
                  <a:defRPr sz="1200" b="1" i="0" u="none" strike="noStrike" baseline="0">
                    <a:solidFill>
                      <a:srgbClr val="000000"/>
                    </a:solidFill>
                    <a:latin typeface="Arial"/>
                    <a:ea typeface="Arial"/>
                    <a:cs typeface="Arial"/>
                  </a:defRPr>
                </a:pPr>
                <a:r>
                  <a:rPr lang="fr-FR"/>
                  <a:t>Effectifs intervenants*</a:t>
                </a:r>
              </a:p>
            </c:rich>
          </c:tx>
          <c:layout>
            <c:manualLayout>
              <c:xMode val="edge"/>
              <c:yMode val="edge"/>
              <c:x val="4.0883940670206918E-2"/>
              <c:y val="0.287284372472308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22650904"/>
        <c:crosses val="autoZero"/>
        <c:crossBetween val="between"/>
        <c:majorUnit val="150000"/>
        <c:minorUnit val="50000"/>
      </c:valAx>
    </c:plotArea>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 3'!$A$3</c:f>
              <c:strCache>
                <c:ptCount val="1"/>
                <c:pt idx="0">
                  <c:v>Garde de jeunes enfants</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'graph 3'!$B$2:$L$2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3'!$B$3:$L$3</c:f>
              <c:numCache>
                <c:formatCode>0.0</c:formatCode>
                <c:ptCount val="11"/>
                <c:pt idx="0">
                  <c:v>18.467218608021955</c:v>
                </c:pt>
                <c:pt idx="1">
                  <c:v>17.996685717060537</c:v>
                </c:pt>
                <c:pt idx="2">
                  <c:v>17.403338589085806</c:v>
                </c:pt>
                <c:pt idx="3">
                  <c:v>16.850414253747307</c:v>
                </c:pt>
                <c:pt idx="4">
                  <c:v>16.625884455403412</c:v>
                </c:pt>
                <c:pt idx="5">
                  <c:v>16.169286081323172</c:v>
                </c:pt>
                <c:pt idx="6">
                  <c:v>15.585225993134557</c:v>
                </c:pt>
                <c:pt idx="7">
                  <c:v>15.074418078427408</c:v>
                </c:pt>
                <c:pt idx="8">
                  <c:v>14.84126984126984</c:v>
                </c:pt>
                <c:pt idx="9">
                  <c:v>14.463201275059832</c:v>
                </c:pt>
                <c:pt idx="10">
                  <c:v>14.261890804348139</c:v>
                </c:pt>
              </c:numCache>
            </c:numRef>
          </c:val>
          <c:smooth val="0"/>
          <c:extLst>
            <c:ext xmlns:c16="http://schemas.microsoft.com/office/drawing/2014/chart" uri="{C3380CC4-5D6E-409C-BE32-E72D297353CC}">
              <c16:uniqueId val="{00000000-2FD1-42DE-A965-36D5955A7338}"/>
            </c:ext>
          </c:extLst>
        </c:ser>
        <c:ser>
          <c:idx val="2"/>
          <c:order val="1"/>
          <c:tx>
            <c:strRef>
              <c:f>'graph 3'!$A$4</c:f>
              <c:strCache>
                <c:ptCount val="1"/>
                <c:pt idx="0">
                  <c:v>Emploi de maison et autres emplois familiaux</c:v>
                </c:pt>
              </c:strCache>
            </c:strRef>
          </c:tx>
          <c:spPr>
            <a:ln w="28575" cap="rnd">
              <a:solidFill>
                <a:schemeClr val="accent2">
                  <a:lumMod val="75000"/>
                </a:schemeClr>
              </a:solidFill>
              <a:round/>
            </a:ln>
            <a:effectLst/>
          </c:spPr>
          <c:marker>
            <c:symbol val="square"/>
            <c:size val="5"/>
            <c:spPr>
              <a:solidFill>
                <a:schemeClr val="accent2">
                  <a:lumMod val="75000"/>
                </a:schemeClr>
              </a:solidFill>
              <a:ln w="9525">
                <a:solidFill>
                  <a:schemeClr val="accent2">
                    <a:lumMod val="75000"/>
                  </a:schemeClr>
                </a:solidFill>
              </a:ln>
              <a:effectLst/>
            </c:spPr>
          </c:marker>
          <c:cat>
            <c:strRef>
              <c:f>'graph 3'!$B$2:$L$2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3'!$B$4:$L$4</c:f>
              <c:numCache>
                <c:formatCode>0.0</c:formatCode>
                <c:ptCount val="11"/>
                <c:pt idx="0">
                  <c:v>5.3944597414586184</c:v>
                </c:pt>
                <c:pt idx="1">
                  <c:v>5.3095776735940943</c:v>
                </c:pt>
                <c:pt idx="2">
                  <c:v>5.2263828316715548</c:v>
                </c:pt>
                <c:pt idx="3">
                  <c:v>5.1032032160901286</c:v>
                </c:pt>
                <c:pt idx="4">
                  <c:v>4.9870752786332471</c:v>
                </c:pt>
                <c:pt idx="5">
                  <c:v>4.865688931518795</c:v>
                </c:pt>
                <c:pt idx="6">
                  <c:v>4.7940092290632546</c:v>
                </c:pt>
                <c:pt idx="7">
                  <c:v>4.7066707776760008</c:v>
                </c:pt>
                <c:pt idx="8">
                  <c:v>4.7066707776760008</c:v>
                </c:pt>
                <c:pt idx="9">
                  <c:v>4.5146932262112376</c:v>
                </c:pt>
                <c:pt idx="10">
                  <c:v>4.4778847144918572</c:v>
                </c:pt>
              </c:numCache>
            </c:numRef>
          </c:val>
          <c:smooth val="0"/>
          <c:extLst>
            <c:ext xmlns:c16="http://schemas.microsoft.com/office/drawing/2014/chart" uri="{C3380CC4-5D6E-409C-BE32-E72D297353CC}">
              <c16:uniqueId val="{00000002-2FD1-42DE-A965-36D5955A7338}"/>
            </c:ext>
          </c:extLst>
        </c:ser>
        <c:ser>
          <c:idx val="4"/>
          <c:order val="2"/>
          <c:tx>
            <c:strRef>
              <c:f>'graph 3'!$A$5</c:f>
              <c:strCache>
                <c:ptCount val="1"/>
                <c:pt idx="0">
                  <c:v>Ensemble</c:v>
                </c:pt>
              </c:strCache>
            </c:strRef>
          </c:tx>
          <c:spPr>
            <a:ln w="28575" cap="rnd">
              <a:solidFill>
                <a:schemeClr val="accent6"/>
              </a:solidFill>
              <a:round/>
            </a:ln>
            <a:effectLst/>
          </c:spPr>
          <c:marker>
            <c:symbol val="square"/>
            <c:size val="5"/>
            <c:spPr>
              <a:solidFill>
                <a:schemeClr val="accent6"/>
              </a:solidFill>
              <a:ln w="9525">
                <a:solidFill>
                  <a:schemeClr val="accent6"/>
                </a:solidFill>
              </a:ln>
              <a:effectLst/>
            </c:spPr>
          </c:marker>
          <c:cat>
            <c:strRef>
              <c:f>'graph 3'!$B$2:$L$2</c:f>
              <c:strCache>
                <c:ptCount val="11"/>
                <c:pt idx="0">
                  <c:v>T2 2008</c:v>
                </c:pt>
                <c:pt idx="1">
                  <c:v>T2 2009</c:v>
                </c:pt>
                <c:pt idx="2">
                  <c:v>T2 2010</c:v>
                </c:pt>
                <c:pt idx="3">
                  <c:v>T2 2011</c:v>
                </c:pt>
                <c:pt idx="4">
                  <c:v>T2 2012*</c:v>
                </c:pt>
                <c:pt idx="5">
                  <c:v>T2 2013</c:v>
                </c:pt>
                <c:pt idx="6">
                  <c:v>T2 2014</c:v>
                </c:pt>
                <c:pt idx="7">
                  <c:v>T2 2015**</c:v>
                </c:pt>
                <c:pt idx="8">
                  <c:v>T2 2016</c:v>
                </c:pt>
                <c:pt idx="9">
                  <c:v>T2 2017</c:v>
                </c:pt>
                <c:pt idx="10">
                  <c:v>T2 2018</c:v>
                </c:pt>
              </c:strCache>
            </c:strRef>
          </c:cat>
          <c:val>
            <c:numRef>
              <c:f>'graph 3'!$B$5:$L$5</c:f>
              <c:numCache>
                <c:formatCode>0.0</c:formatCode>
                <c:ptCount val="11"/>
                <c:pt idx="0">
                  <c:v>5.8698133338597742</c:v>
                </c:pt>
                <c:pt idx="1">
                  <c:v>5.7761635100111803</c:v>
                </c:pt>
                <c:pt idx="2">
                  <c:v>5.6733180729751957</c:v>
                </c:pt>
                <c:pt idx="3">
                  <c:v>5.5722825968811387</c:v>
                </c:pt>
                <c:pt idx="4">
                  <c:v>5.4672782105333217</c:v>
                </c:pt>
                <c:pt idx="5">
                  <c:v>5.3398242981137214</c:v>
                </c:pt>
                <c:pt idx="6">
                  <c:v>5.2474819086850761</c:v>
                </c:pt>
                <c:pt idx="7">
                  <c:v>5.1575782285825253</c:v>
                </c:pt>
                <c:pt idx="8">
                  <c:v>5.1575782285825253</c:v>
                </c:pt>
                <c:pt idx="9">
                  <c:v>4.9836924499591726</c:v>
                </c:pt>
                <c:pt idx="10">
                  <c:v>4.9453945054516897</c:v>
                </c:pt>
              </c:numCache>
            </c:numRef>
          </c:val>
          <c:smooth val="0"/>
          <c:extLst>
            <c:ext xmlns:c16="http://schemas.microsoft.com/office/drawing/2014/chart" uri="{C3380CC4-5D6E-409C-BE32-E72D297353CC}">
              <c16:uniqueId val="{00000004-2FD1-42DE-A965-36D5955A7338}"/>
            </c:ext>
          </c:extLst>
        </c:ser>
        <c:dLbls>
          <c:showLegendKey val="0"/>
          <c:showVal val="0"/>
          <c:showCatName val="0"/>
          <c:showSerName val="0"/>
          <c:showPercent val="0"/>
          <c:showBubbleSize val="0"/>
        </c:dLbls>
        <c:marker val="1"/>
        <c:smooth val="0"/>
        <c:axId val="422653528"/>
        <c:axId val="1"/>
      </c:lineChart>
      <c:catAx>
        <c:axId val="42265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sz="1200" b="1" i="0" baseline="0">
                    <a:effectLst/>
                  </a:rPr>
                  <a:t>Nombre moyen d'heures</a:t>
                </a:r>
                <a:endParaRPr lang="fr-FR" sz="1200">
                  <a:effectLst/>
                </a:endParaRPr>
              </a:p>
            </c:rich>
          </c:tx>
          <c:layout/>
          <c:overlay val="0"/>
          <c:spPr>
            <a:noFill/>
            <a:ln w="25400">
              <a:noFill/>
            </a:ln>
          </c:spPr>
        </c:title>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65352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342900</xdr:colOff>
      <xdr:row>3</xdr:row>
      <xdr:rowOff>142875</xdr:rowOff>
    </xdr:from>
    <xdr:to>
      <xdr:col>6</xdr:col>
      <xdr:colOff>600075</xdr:colOff>
      <xdr:row>6</xdr:row>
      <xdr:rowOff>0</xdr:rowOff>
    </xdr:to>
    <xdr:sp macro="" textlink="">
      <xdr:nvSpPr>
        <xdr:cNvPr id="3280995" name="Line 1"/>
        <xdr:cNvSpPr>
          <a:spLocks noChangeShapeType="1"/>
        </xdr:cNvSpPr>
      </xdr:nvSpPr>
      <xdr:spPr bwMode="auto">
        <a:xfrm flipH="1" flipV="1">
          <a:off x="4695825" y="628650"/>
          <a:ext cx="238125" cy="504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323850</xdr:colOff>
      <xdr:row>3</xdr:row>
      <xdr:rowOff>114300</xdr:rowOff>
    </xdr:from>
    <xdr:to>
      <xdr:col>6</xdr:col>
      <xdr:colOff>390525</xdr:colOff>
      <xdr:row>6</xdr:row>
      <xdr:rowOff>0</xdr:rowOff>
    </xdr:to>
    <xdr:sp macro="" textlink="">
      <xdr:nvSpPr>
        <xdr:cNvPr id="3280996" name="Line 2"/>
        <xdr:cNvSpPr>
          <a:spLocks noChangeShapeType="1"/>
        </xdr:cNvSpPr>
      </xdr:nvSpPr>
      <xdr:spPr bwMode="auto">
        <a:xfrm flipH="1" flipV="1">
          <a:off x="4676775" y="600075"/>
          <a:ext cx="66675" cy="533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304800</xdr:colOff>
      <xdr:row>3</xdr:row>
      <xdr:rowOff>152400</xdr:rowOff>
    </xdr:from>
    <xdr:to>
      <xdr:col>6</xdr:col>
      <xdr:colOff>371475</xdr:colOff>
      <xdr:row>6</xdr:row>
      <xdr:rowOff>0</xdr:rowOff>
    </xdr:to>
    <xdr:sp macro="" textlink="">
      <xdr:nvSpPr>
        <xdr:cNvPr id="3280997" name="Line 3"/>
        <xdr:cNvSpPr>
          <a:spLocks noChangeShapeType="1"/>
        </xdr:cNvSpPr>
      </xdr:nvSpPr>
      <xdr:spPr bwMode="auto">
        <a:xfrm flipH="1" flipV="1">
          <a:off x="4657725" y="638175"/>
          <a:ext cx="66675" cy="495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3</xdr:row>
      <xdr:rowOff>85725</xdr:rowOff>
    </xdr:from>
    <xdr:to>
      <xdr:col>7</xdr:col>
      <xdr:colOff>257175</xdr:colOff>
      <xdr:row>6</xdr:row>
      <xdr:rowOff>0</xdr:rowOff>
    </xdr:to>
    <xdr:sp macro="" textlink="">
      <xdr:nvSpPr>
        <xdr:cNvPr id="3280998" name="Line 4"/>
        <xdr:cNvSpPr>
          <a:spLocks noChangeShapeType="1"/>
        </xdr:cNvSpPr>
      </xdr:nvSpPr>
      <xdr:spPr bwMode="auto">
        <a:xfrm flipH="1" flipV="1">
          <a:off x="5181600" y="571500"/>
          <a:ext cx="9525" cy="561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3</xdr:row>
      <xdr:rowOff>114300</xdr:rowOff>
    </xdr:from>
    <xdr:to>
      <xdr:col>6</xdr:col>
      <xdr:colOff>314325</xdr:colOff>
      <xdr:row>6</xdr:row>
      <xdr:rowOff>0</xdr:rowOff>
    </xdr:to>
    <xdr:sp macro="" textlink="">
      <xdr:nvSpPr>
        <xdr:cNvPr id="3280999" name="Line 5"/>
        <xdr:cNvSpPr>
          <a:spLocks noChangeShapeType="1"/>
        </xdr:cNvSpPr>
      </xdr:nvSpPr>
      <xdr:spPr bwMode="auto">
        <a:xfrm flipV="1">
          <a:off x="4591050" y="600075"/>
          <a:ext cx="76200" cy="533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257175</xdr:colOff>
      <xdr:row>3</xdr:row>
      <xdr:rowOff>133350</xdr:rowOff>
    </xdr:from>
    <xdr:to>
      <xdr:col>6</xdr:col>
      <xdr:colOff>371475</xdr:colOff>
      <xdr:row>6</xdr:row>
      <xdr:rowOff>0</xdr:rowOff>
    </xdr:to>
    <xdr:sp macro="" textlink="">
      <xdr:nvSpPr>
        <xdr:cNvPr id="3281000" name="Freeform 6"/>
        <xdr:cNvSpPr>
          <a:spLocks/>
        </xdr:cNvSpPr>
      </xdr:nvSpPr>
      <xdr:spPr bwMode="auto">
        <a:xfrm>
          <a:off x="4610100" y="619125"/>
          <a:ext cx="114300" cy="514350"/>
        </a:xfrm>
        <a:custGeom>
          <a:avLst/>
          <a:gdLst>
            <a:gd name="T0" fmla="*/ 2147483646 w 12"/>
            <a:gd name="T1" fmla="*/ 2147483646 h 80"/>
            <a:gd name="T2" fmla="*/ 0 w 12"/>
            <a:gd name="T3" fmla="*/ 0 h 80"/>
            <a:gd name="T4" fmla="*/ 0 60000 65536"/>
            <a:gd name="T5" fmla="*/ 0 60000 65536"/>
          </a:gdLst>
          <a:ahLst/>
          <a:cxnLst>
            <a:cxn ang="T4">
              <a:pos x="T0" y="T1"/>
            </a:cxn>
            <a:cxn ang="T5">
              <a:pos x="T2" y="T3"/>
            </a:cxn>
          </a:cxnLst>
          <a:rect l="0" t="0" r="r" b="b"/>
          <a:pathLst>
            <a:path w="12" h="80">
              <a:moveTo>
                <a:pt x="12" y="80"/>
              </a:moveTo>
              <a:lnTo>
                <a:pt x="0" y="0"/>
              </a:lnTo>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3</xdr:row>
      <xdr:rowOff>133350</xdr:rowOff>
    </xdr:from>
    <xdr:to>
      <xdr:col>7</xdr:col>
      <xdr:colOff>257175</xdr:colOff>
      <xdr:row>6</xdr:row>
      <xdr:rowOff>0</xdr:rowOff>
    </xdr:to>
    <xdr:sp macro="" textlink="">
      <xdr:nvSpPr>
        <xdr:cNvPr id="3281001" name="Line 7"/>
        <xdr:cNvSpPr>
          <a:spLocks noChangeShapeType="1"/>
        </xdr:cNvSpPr>
      </xdr:nvSpPr>
      <xdr:spPr bwMode="auto">
        <a:xfrm flipH="1" flipV="1">
          <a:off x="5181600" y="619125"/>
          <a:ext cx="9525" cy="514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342900</xdr:colOff>
      <xdr:row>3</xdr:row>
      <xdr:rowOff>142875</xdr:rowOff>
    </xdr:from>
    <xdr:to>
      <xdr:col>6</xdr:col>
      <xdr:colOff>600075</xdr:colOff>
      <xdr:row>6</xdr:row>
      <xdr:rowOff>0</xdr:rowOff>
    </xdr:to>
    <xdr:sp macro="" textlink="">
      <xdr:nvSpPr>
        <xdr:cNvPr id="3281002" name="Line 8"/>
        <xdr:cNvSpPr>
          <a:spLocks noChangeShapeType="1"/>
        </xdr:cNvSpPr>
      </xdr:nvSpPr>
      <xdr:spPr bwMode="auto">
        <a:xfrm flipH="1" flipV="1">
          <a:off x="4695825" y="628650"/>
          <a:ext cx="238125" cy="504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323850</xdr:colOff>
      <xdr:row>3</xdr:row>
      <xdr:rowOff>114300</xdr:rowOff>
    </xdr:from>
    <xdr:to>
      <xdr:col>6</xdr:col>
      <xdr:colOff>390525</xdr:colOff>
      <xdr:row>6</xdr:row>
      <xdr:rowOff>0</xdr:rowOff>
    </xdr:to>
    <xdr:sp macro="" textlink="">
      <xdr:nvSpPr>
        <xdr:cNvPr id="3281003" name="Line 9"/>
        <xdr:cNvSpPr>
          <a:spLocks noChangeShapeType="1"/>
        </xdr:cNvSpPr>
      </xdr:nvSpPr>
      <xdr:spPr bwMode="auto">
        <a:xfrm flipH="1" flipV="1">
          <a:off x="4676775" y="600075"/>
          <a:ext cx="66675" cy="533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304800</xdr:colOff>
      <xdr:row>3</xdr:row>
      <xdr:rowOff>152400</xdr:rowOff>
    </xdr:from>
    <xdr:to>
      <xdr:col>6</xdr:col>
      <xdr:colOff>371475</xdr:colOff>
      <xdr:row>6</xdr:row>
      <xdr:rowOff>0</xdr:rowOff>
    </xdr:to>
    <xdr:sp macro="" textlink="">
      <xdr:nvSpPr>
        <xdr:cNvPr id="3281004" name="Line 10"/>
        <xdr:cNvSpPr>
          <a:spLocks noChangeShapeType="1"/>
        </xdr:cNvSpPr>
      </xdr:nvSpPr>
      <xdr:spPr bwMode="auto">
        <a:xfrm flipH="1" flipV="1">
          <a:off x="4657725" y="638175"/>
          <a:ext cx="66675" cy="495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3</xdr:row>
      <xdr:rowOff>85725</xdr:rowOff>
    </xdr:from>
    <xdr:to>
      <xdr:col>7</xdr:col>
      <xdr:colOff>257175</xdr:colOff>
      <xdr:row>6</xdr:row>
      <xdr:rowOff>0</xdr:rowOff>
    </xdr:to>
    <xdr:sp macro="" textlink="">
      <xdr:nvSpPr>
        <xdr:cNvPr id="3281005" name="Line 11"/>
        <xdr:cNvSpPr>
          <a:spLocks noChangeShapeType="1"/>
        </xdr:cNvSpPr>
      </xdr:nvSpPr>
      <xdr:spPr bwMode="auto">
        <a:xfrm flipH="1" flipV="1">
          <a:off x="5181600" y="571500"/>
          <a:ext cx="9525" cy="561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3</xdr:row>
      <xdr:rowOff>114300</xdr:rowOff>
    </xdr:from>
    <xdr:to>
      <xdr:col>6</xdr:col>
      <xdr:colOff>314325</xdr:colOff>
      <xdr:row>6</xdr:row>
      <xdr:rowOff>0</xdr:rowOff>
    </xdr:to>
    <xdr:sp macro="" textlink="">
      <xdr:nvSpPr>
        <xdr:cNvPr id="3281006" name="Line 12"/>
        <xdr:cNvSpPr>
          <a:spLocks noChangeShapeType="1"/>
        </xdr:cNvSpPr>
      </xdr:nvSpPr>
      <xdr:spPr bwMode="auto">
        <a:xfrm flipV="1">
          <a:off x="4591050" y="600075"/>
          <a:ext cx="76200" cy="533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257175</xdr:colOff>
      <xdr:row>3</xdr:row>
      <xdr:rowOff>133350</xdr:rowOff>
    </xdr:from>
    <xdr:to>
      <xdr:col>6</xdr:col>
      <xdr:colOff>371475</xdr:colOff>
      <xdr:row>6</xdr:row>
      <xdr:rowOff>0</xdr:rowOff>
    </xdr:to>
    <xdr:sp macro="" textlink="">
      <xdr:nvSpPr>
        <xdr:cNvPr id="3281007" name="Freeform 13"/>
        <xdr:cNvSpPr>
          <a:spLocks/>
        </xdr:cNvSpPr>
      </xdr:nvSpPr>
      <xdr:spPr bwMode="auto">
        <a:xfrm>
          <a:off x="4610100" y="619125"/>
          <a:ext cx="114300" cy="514350"/>
        </a:xfrm>
        <a:custGeom>
          <a:avLst/>
          <a:gdLst>
            <a:gd name="T0" fmla="*/ 2147483646 w 12"/>
            <a:gd name="T1" fmla="*/ 2147483646 h 80"/>
            <a:gd name="T2" fmla="*/ 0 w 12"/>
            <a:gd name="T3" fmla="*/ 0 h 80"/>
            <a:gd name="T4" fmla="*/ 0 60000 65536"/>
            <a:gd name="T5" fmla="*/ 0 60000 65536"/>
          </a:gdLst>
          <a:ahLst/>
          <a:cxnLst>
            <a:cxn ang="T4">
              <a:pos x="T0" y="T1"/>
            </a:cxn>
            <a:cxn ang="T5">
              <a:pos x="T2" y="T3"/>
            </a:cxn>
          </a:cxnLst>
          <a:rect l="0" t="0" r="r" b="b"/>
          <a:pathLst>
            <a:path w="12" h="80">
              <a:moveTo>
                <a:pt x="12" y="80"/>
              </a:moveTo>
              <a:lnTo>
                <a:pt x="0" y="0"/>
              </a:lnTo>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3</xdr:row>
      <xdr:rowOff>133350</xdr:rowOff>
    </xdr:from>
    <xdr:to>
      <xdr:col>7</xdr:col>
      <xdr:colOff>257175</xdr:colOff>
      <xdr:row>6</xdr:row>
      <xdr:rowOff>0</xdr:rowOff>
    </xdr:to>
    <xdr:sp macro="" textlink="">
      <xdr:nvSpPr>
        <xdr:cNvPr id="3281008" name="Line 14"/>
        <xdr:cNvSpPr>
          <a:spLocks noChangeShapeType="1"/>
        </xdr:cNvSpPr>
      </xdr:nvSpPr>
      <xdr:spPr bwMode="auto">
        <a:xfrm flipH="1" flipV="1">
          <a:off x="5181600" y="619125"/>
          <a:ext cx="9525" cy="514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13</xdr:row>
      <xdr:rowOff>38100</xdr:rowOff>
    </xdr:from>
    <xdr:to>
      <xdr:col>10</xdr:col>
      <xdr:colOff>390525</xdr:colOff>
      <xdr:row>36</xdr:row>
      <xdr:rowOff>66675</xdr:rowOff>
    </xdr:to>
    <xdr:graphicFrame macro="">
      <xdr:nvGraphicFramePr>
        <xdr:cNvPr id="3281024"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11</xdr:row>
      <xdr:rowOff>0</xdr:rowOff>
    </xdr:from>
    <xdr:to>
      <xdr:col>6</xdr:col>
      <xdr:colOff>581025</xdr:colOff>
      <xdr:row>11</xdr:row>
      <xdr:rowOff>0</xdr:rowOff>
    </xdr:to>
    <xdr:sp macro="" textlink="">
      <xdr:nvSpPr>
        <xdr:cNvPr id="3281010" name="Line 19"/>
        <xdr:cNvSpPr>
          <a:spLocks noChangeShapeType="1"/>
        </xdr:cNvSpPr>
      </xdr:nvSpPr>
      <xdr:spPr bwMode="auto">
        <a:xfrm flipH="1" flipV="1">
          <a:off x="4695825" y="19431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323850</xdr:colOff>
      <xdr:row>11</xdr:row>
      <xdr:rowOff>0</xdr:rowOff>
    </xdr:from>
    <xdr:to>
      <xdr:col>6</xdr:col>
      <xdr:colOff>390525</xdr:colOff>
      <xdr:row>11</xdr:row>
      <xdr:rowOff>0</xdr:rowOff>
    </xdr:to>
    <xdr:sp macro="" textlink="">
      <xdr:nvSpPr>
        <xdr:cNvPr id="3281011" name="Line 20"/>
        <xdr:cNvSpPr>
          <a:spLocks noChangeShapeType="1"/>
        </xdr:cNvSpPr>
      </xdr:nvSpPr>
      <xdr:spPr bwMode="auto">
        <a:xfrm flipH="1" flipV="1">
          <a:off x="4676775" y="19431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304800</xdr:colOff>
      <xdr:row>11</xdr:row>
      <xdr:rowOff>0</xdr:rowOff>
    </xdr:from>
    <xdr:to>
      <xdr:col>6</xdr:col>
      <xdr:colOff>371475</xdr:colOff>
      <xdr:row>11</xdr:row>
      <xdr:rowOff>0</xdr:rowOff>
    </xdr:to>
    <xdr:sp macro="" textlink="">
      <xdr:nvSpPr>
        <xdr:cNvPr id="3281012" name="Line 21"/>
        <xdr:cNvSpPr>
          <a:spLocks noChangeShapeType="1"/>
        </xdr:cNvSpPr>
      </xdr:nvSpPr>
      <xdr:spPr bwMode="auto">
        <a:xfrm flipH="1" flipV="1">
          <a:off x="4657725" y="19431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11</xdr:row>
      <xdr:rowOff>0</xdr:rowOff>
    </xdr:from>
    <xdr:to>
      <xdr:col>7</xdr:col>
      <xdr:colOff>257175</xdr:colOff>
      <xdr:row>11</xdr:row>
      <xdr:rowOff>0</xdr:rowOff>
    </xdr:to>
    <xdr:sp macro="" textlink="">
      <xdr:nvSpPr>
        <xdr:cNvPr id="3281013" name="Line 22"/>
        <xdr:cNvSpPr>
          <a:spLocks noChangeShapeType="1"/>
        </xdr:cNvSpPr>
      </xdr:nvSpPr>
      <xdr:spPr bwMode="auto">
        <a:xfrm flipH="1" flipV="1">
          <a:off x="5181600" y="1943100"/>
          <a:ext cx="9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11</xdr:row>
      <xdr:rowOff>0</xdr:rowOff>
    </xdr:from>
    <xdr:to>
      <xdr:col>6</xdr:col>
      <xdr:colOff>314325</xdr:colOff>
      <xdr:row>11</xdr:row>
      <xdr:rowOff>0</xdr:rowOff>
    </xdr:to>
    <xdr:sp macro="" textlink="">
      <xdr:nvSpPr>
        <xdr:cNvPr id="3281014" name="Line 23"/>
        <xdr:cNvSpPr>
          <a:spLocks noChangeShapeType="1"/>
        </xdr:cNvSpPr>
      </xdr:nvSpPr>
      <xdr:spPr bwMode="auto">
        <a:xfrm flipV="1">
          <a:off x="4591050" y="1943100"/>
          <a:ext cx="762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257175</xdr:colOff>
      <xdr:row>11</xdr:row>
      <xdr:rowOff>0</xdr:rowOff>
    </xdr:from>
    <xdr:to>
      <xdr:col>6</xdr:col>
      <xdr:colOff>371475</xdr:colOff>
      <xdr:row>11</xdr:row>
      <xdr:rowOff>0</xdr:rowOff>
    </xdr:to>
    <xdr:sp macro="" textlink="">
      <xdr:nvSpPr>
        <xdr:cNvPr id="3281015" name="Freeform 24"/>
        <xdr:cNvSpPr>
          <a:spLocks/>
        </xdr:cNvSpPr>
      </xdr:nvSpPr>
      <xdr:spPr bwMode="auto">
        <a:xfrm>
          <a:off x="4610100" y="1943100"/>
          <a:ext cx="114300" cy="0"/>
        </a:xfrm>
        <a:custGeom>
          <a:avLst/>
          <a:gdLst>
            <a:gd name="T0" fmla="*/ 2147483646 w 12"/>
            <a:gd name="T1" fmla="*/ 0 h 80"/>
            <a:gd name="T2" fmla="*/ 0 w 12"/>
            <a:gd name="T3" fmla="*/ 0 h 80"/>
            <a:gd name="T4" fmla="*/ 0 60000 65536"/>
            <a:gd name="T5" fmla="*/ 0 60000 65536"/>
          </a:gdLst>
          <a:ahLst/>
          <a:cxnLst>
            <a:cxn ang="T4">
              <a:pos x="T0" y="T1"/>
            </a:cxn>
            <a:cxn ang="T5">
              <a:pos x="T2" y="T3"/>
            </a:cxn>
          </a:cxnLst>
          <a:rect l="0" t="0" r="r" b="b"/>
          <a:pathLst>
            <a:path w="12" h="80">
              <a:moveTo>
                <a:pt x="12" y="80"/>
              </a:moveTo>
              <a:lnTo>
                <a:pt x="0" y="0"/>
              </a:lnTo>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11</xdr:row>
      <xdr:rowOff>0</xdr:rowOff>
    </xdr:from>
    <xdr:to>
      <xdr:col>7</xdr:col>
      <xdr:colOff>257175</xdr:colOff>
      <xdr:row>11</xdr:row>
      <xdr:rowOff>0</xdr:rowOff>
    </xdr:to>
    <xdr:sp macro="" textlink="">
      <xdr:nvSpPr>
        <xdr:cNvPr id="3281016" name="Line 25"/>
        <xdr:cNvSpPr>
          <a:spLocks noChangeShapeType="1"/>
        </xdr:cNvSpPr>
      </xdr:nvSpPr>
      <xdr:spPr bwMode="auto">
        <a:xfrm flipH="1" flipV="1">
          <a:off x="5181600" y="1943100"/>
          <a:ext cx="9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342900</xdr:colOff>
      <xdr:row>11</xdr:row>
      <xdr:rowOff>0</xdr:rowOff>
    </xdr:from>
    <xdr:to>
      <xdr:col>6</xdr:col>
      <xdr:colOff>581025</xdr:colOff>
      <xdr:row>11</xdr:row>
      <xdr:rowOff>0</xdr:rowOff>
    </xdr:to>
    <xdr:sp macro="" textlink="">
      <xdr:nvSpPr>
        <xdr:cNvPr id="3281017" name="Line 26"/>
        <xdr:cNvSpPr>
          <a:spLocks noChangeShapeType="1"/>
        </xdr:cNvSpPr>
      </xdr:nvSpPr>
      <xdr:spPr bwMode="auto">
        <a:xfrm flipH="1" flipV="1">
          <a:off x="4695825" y="19431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323850</xdr:colOff>
      <xdr:row>11</xdr:row>
      <xdr:rowOff>0</xdr:rowOff>
    </xdr:from>
    <xdr:to>
      <xdr:col>6</xdr:col>
      <xdr:colOff>390525</xdr:colOff>
      <xdr:row>11</xdr:row>
      <xdr:rowOff>0</xdr:rowOff>
    </xdr:to>
    <xdr:sp macro="" textlink="">
      <xdr:nvSpPr>
        <xdr:cNvPr id="3281018" name="Line 27"/>
        <xdr:cNvSpPr>
          <a:spLocks noChangeShapeType="1"/>
        </xdr:cNvSpPr>
      </xdr:nvSpPr>
      <xdr:spPr bwMode="auto">
        <a:xfrm flipH="1" flipV="1">
          <a:off x="4676775" y="19431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304800</xdr:colOff>
      <xdr:row>11</xdr:row>
      <xdr:rowOff>0</xdr:rowOff>
    </xdr:from>
    <xdr:to>
      <xdr:col>6</xdr:col>
      <xdr:colOff>371475</xdr:colOff>
      <xdr:row>11</xdr:row>
      <xdr:rowOff>0</xdr:rowOff>
    </xdr:to>
    <xdr:sp macro="" textlink="">
      <xdr:nvSpPr>
        <xdr:cNvPr id="3281019" name="Line 28"/>
        <xdr:cNvSpPr>
          <a:spLocks noChangeShapeType="1"/>
        </xdr:cNvSpPr>
      </xdr:nvSpPr>
      <xdr:spPr bwMode="auto">
        <a:xfrm flipH="1" flipV="1">
          <a:off x="4657725" y="19431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11</xdr:row>
      <xdr:rowOff>0</xdr:rowOff>
    </xdr:from>
    <xdr:to>
      <xdr:col>7</xdr:col>
      <xdr:colOff>257175</xdr:colOff>
      <xdr:row>11</xdr:row>
      <xdr:rowOff>0</xdr:rowOff>
    </xdr:to>
    <xdr:sp macro="" textlink="">
      <xdr:nvSpPr>
        <xdr:cNvPr id="3281020" name="Line 29"/>
        <xdr:cNvSpPr>
          <a:spLocks noChangeShapeType="1"/>
        </xdr:cNvSpPr>
      </xdr:nvSpPr>
      <xdr:spPr bwMode="auto">
        <a:xfrm flipH="1" flipV="1">
          <a:off x="5181600" y="1943100"/>
          <a:ext cx="9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11</xdr:row>
      <xdr:rowOff>0</xdr:rowOff>
    </xdr:from>
    <xdr:to>
      <xdr:col>6</xdr:col>
      <xdr:colOff>314325</xdr:colOff>
      <xdr:row>11</xdr:row>
      <xdr:rowOff>0</xdr:rowOff>
    </xdr:to>
    <xdr:sp macro="" textlink="">
      <xdr:nvSpPr>
        <xdr:cNvPr id="3281021" name="Line 30"/>
        <xdr:cNvSpPr>
          <a:spLocks noChangeShapeType="1"/>
        </xdr:cNvSpPr>
      </xdr:nvSpPr>
      <xdr:spPr bwMode="auto">
        <a:xfrm flipV="1">
          <a:off x="4591050" y="1943100"/>
          <a:ext cx="762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257175</xdr:colOff>
      <xdr:row>11</xdr:row>
      <xdr:rowOff>0</xdr:rowOff>
    </xdr:from>
    <xdr:to>
      <xdr:col>6</xdr:col>
      <xdr:colOff>371475</xdr:colOff>
      <xdr:row>11</xdr:row>
      <xdr:rowOff>0</xdr:rowOff>
    </xdr:to>
    <xdr:sp macro="" textlink="">
      <xdr:nvSpPr>
        <xdr:cNvPr id="3281022" name="Freeform 31"/>
        <xdr:cNvSpPr>
          <a:spLocks/>
        </xdr:cNvSpPr>
      </xdr:nvSpPr>
      <xdr:spPr bwMode="auto">
        <a:xfrm>
          <a:off x="4610100" y="1943100"/>
          <a:ext cx="114300" cy="0"/>
        </a:xfrm>
        <a:custGeom>
          <a:avLst/>
          <a:gdLst>
            <a:gd name="T0" fmla="*/ 2147483646 w 12"/>
            <a:gd name="T1" fmla="*/ 0 h 80"/>
            <a:gd name="T2" fmla="*/ 0 w 12"/>
            <a:gd name="T3" fmla="*/ 0 h 80"/>
            <a:gd name="T4" fmla="*/ 0 60000 65536"/>
            <a:gd name="T5" fmla="*/ 0 60000 65536"/>
          </a:gdLst>
          <a:ahLst/>
          <a:cxnLst>
            <a:cxn ang="T4">
              <a:pos x="T0" y="T1"/>
            </a:cxn>
            <a:cxn ang="T5">
              <a:pos x="T2" y="T3"/>
            </a:cxn>
          </a:cxnLst>
          <a:rect l="0" t="0" r="r" b="b"/>
          <a:pathLst>
            <a:path w="12" h="80">
              <a:moveTo>
                <a:pt x="12" y="80"/>
              </a:moveTo>
              <a:lnTo>
                <a:pt x="0" y="0"/>
              </a:lnTo>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247650</xdr:colOff>
      <xdr:row>11</xdr:row>
      <xdr:rowOff>0</xdr:rowOff>
    </xdr:from>
    <xdr:to>
      <xdr:col>7</xdr:col>
      <xdr:colOff>257175</xdr:colOff>
      <xdr:row>11</xdr:row>
      <xdr:rowOff>0</xdr:rowOff>
    </xdr:to>
    <xdr:sp macro="" textlink="">
      <xdr:nvSpPr>
        <xdr:cNvPr id="3281023" name="Line 32"/>
        <xdr:cNvSpPr>
          <a:spLocks noChangeShapeType="1"/>
        </xdr:cNvSpPr>
      </xdr:nvSpPr>
      <xdr:spPr bwMode="auto">
        <a:xfrm flipH="1" flipV="1">
          <a:off x="5181600" y="1943100"/>
          <a:ext cx="9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11</xdr:row>
      <xdr:rowOff>38100</xdr:rowOff>
    </xdr:from>
    <xdr:to>
      <xdr:col>6</xdr:col>
      <xdr:colOff>428625</xdr:colOff>
      <xdr:row>48</xdr:row>
      <xdr:rowOff>114300</xdr:rowOff>
    </xdr:to>
    <xdr:grpSp>
      <xdr:nvGrpSpPr>
        <xdr:cNvPr id="3282965" name="Group 19"/>
        <xdr:cNvGrpSpPr>
          <a:grpSpLocks/>
        </xdr:cNvGrpSpPr>
      </xdr:nvGrpSpPr>
      <xdr:grpSpPr bwMode="auto">
        <a:xfrm>
          <a:off x="352425" y="1797424"/>
          <a:ext cx="10228729" cy="5880847"/>
          <a:chOff x="-245" y="296"/>
          <a:chExt cx="967" cy="638"/>
        </a:xfrm>
      </xdr:grpSpPr>
      <xdr:graphicFrame macro="">
        <xdr:nvGraphicFramePr>
          <xdr:cNvPr id="3282966" name="Graphique 1"/>
          <xdr:cNvGraphicFramePr>
            <a:graphicFrameLocks/>
          </xdr:cNvGraphicFramePr>
        </xdr:nvGraphicFramePr>
        <xdr:xfrm>
          <a:off x="-245" y="296"/>
          <a:ext cx="967" cy="63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282967" name="Group 18"/>
          <xdr:cNvGrpSpPr>
            <a:grpSpLocks/>
          </xdr:cNvGrpSpPr>
        </xdr:nvGrpSpPr>
        <xdr:grpSpPr bwMode="auto">
          <a:xfrm>
            <a:off x="59" y="869"/>
            <a:ext cx="646" cy="65"/>
            <a:chOff x="59" y="869"/>
            <a:chExt cx="646" cy="65"/>
          </a:xfrm>
        </xdr:grpSpPr>
        <xdr:sp macro="" textlink="">
          <xdr:nvSpPr>
            <xdr:cNvPr id="3282968" name="Line 3"/>
            <xdr:cNvSpPr>
              <a:spLocks noChangeShapeType="1"/>
            </xdr:cNvSpPr>
          </xdr:nvSpPr>
          <xdr:spPr bwMode="auto">
            <a:xfrm>
              <a:off x="60" y="878"/>
              <a:ext cx="34" cy="0"/>
            </a:xfrm>
            <a:prstGeom prst="line">
              <a:avLst/>
            </a:prstGeom>
            <a:noFill/>
            <a:ln w="222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sp macro="" textlink="">
          <xdr:nvSpPr>
            <xdr:cNvPr id="223236" name="Text Box 4"/>
            <xdr:cNvSpPr txBox="1">
              <a:spLocks noChangeArrowheads="1"/>
            </xdr:cNvSpPr>
          </xdr:nvSpPr>
          <xdr:spPr bwMode="auto">
            <a:xfrm>
              <a:off x="112" y="869"/>
              <a:ext cx="594" cy="3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Nombre de salariés des particuliers employeurs (direct ou via mandataire)</a:t>
              </a:r>
              <a:endParaRPr lang="fr-FR"/>
            </a:p>
          </xdr:txBody>
        </xdr:sp>
        <xdr:sp macro="" textlink="">
          <xdr:nvSpPr>
            <xdr:cNvPr id="3282970" name="Line 6"/>
            <xdr:cNvSpPr>
              <a:spLocks noChangeShapeType="1"/>
            </xdr:cNvSpPr>
          </xdr:nvSpPr>
          <xdr:spPr bwMode="auto">
            <a:xfrm>
              <a:off x="59" y="902"/>
              <a:ext cx="34" cy="0"/>
            </a:xfrm>
            <a:prstGeom prst="line">
              <a:avLst/>
            </a:prstGeom>
            <a:noFill/>
            <a:ln w="222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23241" name="Text Box 9"/>
            <xdr:cNvSpPr txBox="1">
              <a:spLocks noChangeArrowheads="1"/>
            </xdr:cNvSpPr>
          </xdr:nvSpPr>
          <xdr:spPr bwMode="auto">
            <a:xfrm>
              <a:off x="112" y="895"/>
              <a:ext cx="594" cy="3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Nombre de salariés et non-salariés des organismes prestataires</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1171575</xdr:colOff>
      <xdr:row>5</xdr:row>
      <xdr:rowOff>9525</xdr:rowOff>
    </xdr:from>
    <xdr:to>
      <xdr:col>11</xdr:col>
      <xdr:colOff>104775</xdr:colOff>
      <xdr:row>31</xdr:row>
      <xdr:rowOff>38100</xdr:rowOff>
    </xdr:to>
    <xdr:graphicFrame macro="">
      <xdr:nvGraphicFramePr>
        <xdr:cNvPr id="147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workbookViewId="0"/>
  </sheetViews>
  <sheetFormatPr baseColWidth="10" defaultRowHeight="12.75" x14ac:dyDescent="0.2"/>
  <cols>
    <col min="1" max="1" width="110.7109375" customWidth="1"/>
  </cols>
  <sheetData>
    <row r="1" spans="1:1" ht="29.25" customHeight="1" x14ac:dyDescent="0.2">
      <c r="A1" s="148" t="s">
        <v>84</v>
      </c>
    </row>
    <row r="2" spans="1:1" x14ac:dyDescent="0.2">
      <c r="A2" s="149"/>
    </row>
    <row r="3" spans="1:1" ht="15" x14ac:dyDescent="0.2">
      <c r="A3" s="142" t="s">
        <v>85</v>
      </c>
    </row>
    <row r="4" spans="1:1" ht="30" customHeight="1" x14ac:dyDescent="0.2">
      <c r="A4" s="143" t="s">
        <v>86</v>
      </c>
    </row>
    <row r="5" spans="1:1" x14ac:dyDescent="0.2">
      <c r="A5" s="144"/>
    </row>
    <row r="6" spans="1:1" ht="15" x14ac:dyDescent="0.2">
      <c r="A6" s="142" t="s">
        <v>87</v>
      </c>
    </row>
    <row r="7" spans="1:1" ht="24.95" customHeight="1" x14ac:dyDescent="0.2">
      <c r="A7" s="143" t="s">
        <v>88</v>
      </c>
    </row>
    <row r="8" spans="1:1" ht="39.75" customHeight="1" x14ac:dyDescent="0.2">
      <c r="A8" s="143" t="s">
        <v>89</v>
      </c>
    </row>
    <row r="9" spans="1:1" ht="24.95" customHeight="1" x14ac:dyDescent="0.2">
      <c r="A9" s="143" t="s">
        <v>90</v>
      </c>
    </row>
    <row r="10" spans="1:1" ht="24.95" customHeight="1" x14ac:dyDescent="0.2">
      <c r="A10" s="144"/>
    </row>
    <row r="11" spans="1:1" ht="24.95" customHeight="1" x14ac:dyDescent="0.2">
      <c r="A11" s="142" t="s">
        <v>91</v>
      </c>
    </row>
    <row r="12" spans="1:1" ht="47.25" customHeight="1" x14ac:dyDescent="0.2">
      <c r="A12" s="145" t="s">
        <v>92</v>
      </c>
    </row>
    <row r="13" spans="1:1" ht="24.95" customHeight="1" x14ac:dyDescent="0.2">
      <c r="A13" s="145" t="s">
        <v>93</v>
      </c>
    </row>
    <row r="14" spans="1:1" ht="24.95" customHeight="1" x14ac:dyDescent="0.2">
      <c r="A14" s="145" t="s">
        <v>94</v>
      </c>
    </row>
    <row r="15" spans="1:1" ht="24.95" customHeight="1" x14ac:dyDescent="0.2">
      <c r="A15" s="144"/>
    </row>
    <row r="16" spans="1:1" ht="24.95" customHeight="1" x14ac:dyDescent="0.2">
      <c r="A16" s="142" t="s">
        <v>95</v>
      </c>
    </row>
    <row r="17" spans="1:1" ht="30" customHeight="1" x14ac:dyDescent="0.2">
      <c r="A17" s="146" t="s">
        <v>96</v>
      </c>
    </row>
    <row r="18" spans="1:1" ht="66.75" customHeight="1" x14ac:dyDescent="0.2">
      <c r="A18" s="145" t="s">
        <v>97</v>
      </c>
    </row>
    <row r="19" spans="1:1" ht="15" customHeight="1" x14ac:dyDescent="0.2">
      <c r="A19" s="144"/>
    </row>
    <row r="20" spans="1:1" ht="15" customHeight="1" x14ac:dyDescent="0.2">
      <c r="A20" s="144"/>
    </row>
    <row r="21" spans="1:1" ht="24.95" customHeight="1" x14ac:dyDescent="0.2">
      <c r="A21" s="142" t="s">
        <v>98</v>
      </c>
    </row>
    <row r="22" spans="1:1" ht="15" customHeight="1" x14ac:dyDescent="0.2">
      <c r="A22" s="150"/>
    </row>
    <row r="23" spans="1:1" ht="24.95" customHeight="1" x14ac:dyDescent="0.2">
      <c r="A23" s="151" t="s">
        <v>99</v>
      </c>
    </row>
    <row r="24" spans="1:1" ht="15" customHeight="1" x14ac:dyDescent="0.2">
      <c r="A24" s="151"/>
    </row>
    <row r="25" spans="1:1" ht="24.95" customHeight="1" x14ac:dyDescent="0.2">
      <c r="A25" s="151" t="s">
        <v>100</v>
      </c>
    </row>
    <row r="26" spans="1:1" ht="15" customHeight="1" x14ac:dyDescent="0.2">
      <c r="A26" s="151"/>
    </row>
    <row r="27" spans="1:1" ht="24.95" customHeight="1" x14ac:dyDescent="0.2">
      <c r="A27" s="151" t="s">
        <v>101</v>
      </c>
    </row>
    <row r="28" spans="1:1" ht="15" customHeight="1" x14ac:dyDescent="0.2">
      <c r="A28" s="151"/>
    </row>
    <row r="29" spans="1:1" ht="24.95" customHeight="1" x14ac:dyDescent="0.2">
      <c r="A29" s="151" t="s">
        <v>102</v>
      </c>
    </row>
    <row r="30" spans="1:1" ht="15" customHeight="1" x14ac:dyDescent="0.2">
      <c r="A30" s="151"/>
    </row>
    <row r="31" spans="1:1" ht="24.95" customHeight="1" x14ac:dyDescent="0.2">
      <c r="A31" s="151" t="s">
        <v>103</v>
      </c>
    </row>
    <row r="32" spans="1:1" ht="15" customHeight="1" x14ac:dyDescent="0.2">
      <c r="A32" s="151"/>
    </row>
    <row r="33" spans="1:1" ht="24.95" customHeight="1" x14ac:dyDescent="0.2">
      <c r="A33" s="151" t="s">
        <v>45</v>
      </c>
    </row>
    <row r="34" spans="1:1" ht="15" customHeight="1" x14ac:dyDescent="0.2">
      <c r="A34" s="151"/>
    </row>
    <row r="35" spans="1:1" ht="24.95" customHeight="1" x14ac:dyDescent="0.2">
      <c r="A35" s="151" t="s">
        <v>104</v>
      </c>
    </row>
    <row r="36" spans="1:1" ht="15" customHeight="1" x14ac:dyDescent="0.2">
      <c r="A36" s="151"/>
    </row>
    <row r="37" spans="1:1" ht="24.95" customHeight="1" x14ac:dyDescent="0.2">
      <c r="A37" s="151" t="s">
        <v>105</v>
      </c>
    </row>
    <row r="38" spans="1:1" ht="15" customHeight="1" x14ac:dyDescent="0.2">
      <c r="A38" s="151"/>
    </row>
    <row r="39" spans="1:1" ht="24.95" customHeight="1" x14ac:dyDescent="0.2">
      <c r="A39" s="151" t="s">
        <v>106</v>
      </c>
    </row>
    <row r="40" spans="1:1" ht="15" customHeight="1" x14ac:dyDescent="0.2">
      <c r="A40" s="150"/>
    </row>
    <row r="41" spans="1:1" ht="24.95" customHeight="1" x14ac:dyDescent="0.2">
      <c r="A41" s="142" t="s">
        <v>107</v>
      </c>
    </row>
    <row r="42" spans="1:1" ht="30" customHeight="1" x14ac:dyDescent="0.2">
      <c r="A42" s="147" t="s">
        <v>108</v>
      </c>
    </row>
  </sheetData>
  <hyperlinks>
    <hyperlink ref="A42"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2:L23"/>
  <sheetViews>
    <sheetView workbookViewId="0">
      <selection activeCell="H16" sqref="H16"/>
    </sheetView>
  </sheetViews>
  <sheetFormatPr baseColWidth="10" defaultRowHeight="12.75" x14ac:dyDescent="0.2"/>
  <cols>
    <col min="1" max="1" width="38" style="7" customWidth="1"/>
    <col min="2" max="2" width="19" style="7" customWidth="1"/>
    <col min="3" max="3" width="17.5703125" style="7" customWidth="1"/>
    <col min="4" max="4" width="16.85546875" style="7" customWidth="1"/>
    <col min="5" max="5" width="17.5703125" style="7" customWidth="1"/>
    <col min="6" max="6" width="12.28515625" style="7" customWidth="1"/>
    <col min="7" max="7" width="19.85546875" style="6" customWidth="1"/>
    <col min="8" max="8" width="13.7109375" style="6" customWidth="1"/>
    <col min="9" max="9" width="14.42578125" style="6" customWidth="1"/>
    <col min="10" max="12" width="11.42578125" style="6"/>
    <col min="13" max="16384" width="11.42578125" style="7"/>
  </cols>
  <sheetData>
    <row r="2" spans="1:11" x14ac:dyDescent="0.2">
      <c r="A2" s="20" t="s">
        <v>111</v>
      </c>
      <c r="B2" s="20"/>
      <c r="C2" s="20"/>
      <c r="D2" s="2"/>
      <c r="E2" s="2"/>
    </row>
    <row r="3" spans="1:11" x14ac:dyDescent="0.2">
      <c r="A3" s="2"/>
      <c r="B3" s="2"/>
      <c r="C3" s="2"/>
      <c r="D3" s="2"/>
      <c r="E3" s="2"/>
    </row>
    <row r="4" spans="1:11" ht="27" x14ac:dyDescent="0.2">
      <c r="A4" s="160"/>
      <c r="B4" s="161" t="s">
        <v>40</v>
      </c>
      <c r="C4" s="161" t="s">
        <v>3</v>
      </c>
      <c r="D4" s="161" t="s">
        <v>41</v>
      </c>
      <c r="E4" s="161" t="s">
        <v>4</v>
      </c>
      <c r="G4" s="23"/>
      <c r="H4" s="24"/>
      <c r="I4" s="24"/>
      <c r="J4" s="24"/>
      <c r="K4" s="24"/>
    </row>
    <row r="5" spans="1:11" x14ac:dyDescent="0.2">
      <c r="A5" s="160" t="s">
        <v>2</v>
      </c>
      <c r="B5" s="162">
        <v>841500</v>
      </c>
      <c r="C5" s="163">
        <v>863200</v>
      </c>
      <c r="D5" s="162">
        <v>854300</v>
      </c>
      <c r="E5" s="162">
        <v>826700</v>
      </c>
      <c r="G5" s="28"/>
      <c r="H5" s="29"/>
      <c r="I5" s="24"/>
      <c r="J5" s="24"/>
      <c r="K5" s="24"/>
    </row>
    <row r="6" spans="1:11" ht="18" customHeight="1" x14ac:dyDescent="0.2">
      <c r="A6" s="164" t="s">
        <v>38</v>
      </c>
      <c r="B6" s="165">
        <v>428400</v>
      </c>
      <c r="C6" s="166">
        <v>436200</v>
      </c>
      <c r="D6" s="166">
        <v>423900</v>
      </c>
      <c r="E6" s="167">
        <v>434900</v>
      </c>
      <c r="G6" s="26"/>
      <c r="H6" s="27"/>
      <c r="I6" s="27"/>
      <c r="J6" s="27"/>
      <c r="K6" s="25"/>
    </row>
    <row r="7" spans="1:11" ht="87.75" customHeight="1" x14ac:dyDescent="0.2">
      <c r="A7" s="195" t="s">
        <v>112</v>
      </c>
      <c r="B7" s="196"/>
      <c r="C7" s="196"/>
      <c r="D7" s="196"/>
      <c r="E7" s="196"/>
      <c r="F7" s="21"/>
    </row>
    <row r="9" spans="1:11" x14ac:dyDescent="0.2">
      <c r="C9" s="44"/>
      <c r="D9" s="45"/>
      <c r="E9" s="45"/>
    </row>
    <row r="10" spans="1:11" x14ac:dyDescent="0.2">
      <c r="A10" s="6"/>
      <c r="B10" s="6"/>
      <c r="C10" s="6"/>
      <c r="D10" s="46"/>
      <c r="E10" s="6"/>
      <c r="F10" s="6"/>
    </row>
    <row r="11" spans="1:11" x14ac:dyDescent="0.2">
      <c r="A11" s="6"/>
      <c r="B11" s="6"/>
      <c r="C11" s="6"/>
      <c r="D11" s="46"/>
      <c r="E11" s="6"/>
      <c r="F11" s="6"/>
    </row>
    <row r="12" spans="1:11" x14ac:dyDescent="0.2">
      <c r="A12" s="6"/>
      <c r="B12" s="70"/>
      <c r="C12" s="6"/>
      <c r="D12" s="6"/>
      <c r="E12" s="46"/>
      <c r="F12" s="6"/>
      <c r="G12" s="46"/>
    </row>
    <row r="13" spans="1:11" x14ac:dyDescent="0.2">
      <c r="A13" s="71"/>
      <c r="B13" s="70"/>
      <c r="C13" s="72"/>
      <c r="D13" s="72"/>
      <c r="E13" s="6"/>
      <c r="F13" s="6"/>
    </row>
    <row r="14" spans="1:11" x14ac:dyDescent="0.2">
      <c r="A14" s="6"/>
      <c r="B14" s="70"/>
      <c r="C14" s="6"/>
      <c r="D14" s="6"/>
      <c r="E14" s="6"/>
      <c r="F14" s="6"/>
    </row>
    <row r="15" spans="1:11" x14ac:dyDescent="0.2">
      <c r="A15" s="6"/>
      <c r="B15" s="70"/>
      <c r="C15" s="6"/>
      <c r="D15" s="6"/>
      <c r="E15" s="6"/>
      <c r="F15" s="6"/>
    </row>
    <row r="16" spans="1:11" x14ac:dyDescent="0.2">
      <c r="A16" s="6"/>
      <c r="B16" s="70"/>
      <c r="C16" s="6"/>
      <c r="D16" s="73"/>
      <c r="E16" s="73"/>
      <c r="F16" s="6"/>
    </row>
    <row r="17" spans="1:6" x14ac:dyDescent="0.2">
      <c r="A17" s="6"/>
      <c r="B17" s="70"/>
      <c r="C17" s="6"/>
      <c r="D17" s="6"/>
      <c r="E17" s="6"/>
      <c r="F17" s="6"/>
    </row>
    <row r="18" spans="1:6" x14ac:dyDescent="0.2">
      <c r="A18" s="6"/>
      <c r="B18" s="70"/>
      <c r="C18" s="6"/>
      <c r="D18" s="6"/>
      <c r="E18" s="6"/>
      <c r="F18" s="6"/>
    </row>
    <row r="19" spans="1:6" x14ac:dyDescent="0.2">
      <c r="A19" s="6"/>
      <c r="B19" s="6"/>
      <c r="C19" s="10"/>
      <c r="D19" s="6"/>
      <c r="E19" s="6"/>
      <c r="F19" s="6"/>
    </row>
    <row r="22" spans="1:6" x14ac:dyDescent="0.2">
      <c r="C22" s="17"/>
      <c r="D22" s="17"/>
      <c r="E22" s="17"/>
    </row>
    <row r="23" spans="1:6" x14ac:dyDescent="0.2">
      <c r="C23" s="17"/>
      <c r="D23" s="17"/>
      <c r="E23" s="17"/>
    </row>
  </sheetData>
  <mergeCells count="1">
    <mergeCell ref="A7:E7"/>
  </mergeCells>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2"/>
  <sheetViews>
    <sheetView zoomScaleNormal="100" workbookViewId="0"/>
  </sheetViews>
  <sheetFormatPr baseColWidth="10" defaultRowHeight="12.75" x14ac:dyDescent="0.2"/>
  <cols>
    <col min="1" max="1" width="21.7109375" style="32" customWidth="1"/>
    <col min="2" max="12" width="8.7109375" style="32" customWidth="1"/>
    <col min="13" max="16384" width="11.42578125" style="32"/>
  </cols>
  <sheetData>
    <row r="1" spans="1:19" x14ac:dyDescent="0.2">
      <c r="A1" s="31"/>
    </row>
    <row r="2" spans="1:19" x14ac:dyDescent="0.2">
      <c r="A2" s="31"/>
      <c r="I2" s="32" t="s">
        <v>31</v>
      </c>
    </row>
    <row r="3" spans="1:19" x14ac:dyDescent="0.2">
      <c r="A3" s="33"/>
      <c r="B3" s="34">
        <v>2008</v>
      </c>
      <c r="C3" s="34">
        <v>2009</v>
      </c>
      <c r="D3" s="34">
        <v>2010</v>
      </c>
      <c r="E3" s="34">
        <v>2011</v>
      </c>
      <c r="F3" s="34">
        <v>2012</v>
      </c>
      <c r="G3" s="34">
        <v>2013</v>
      </c>
      <c r="H3" s="34">
        <v>2014</v>
      </c>
      <c r="I3" s="34" t="s">
        <v>116</v>
      </c>
      <c r="J3" s="34">
        <v>2016</v>
      </c>
      <c r="K3" s="34">
        <v>2017</v>
      </c>
      <c r="L3" s="34">
        <v>2018</v>
      </c>
    </row>
    <row r="4" spans="1:19" ht="25.5" x14ac:dyDescent="0.2">
      <c r="A4" s="154" t="s">
        <v>114</v>
      </c>
      <c r="B4" s="50">
        <v>494.15739789999998</v>
      </c>
      <c r="C4" s="50">
        <v>494.66228949999993</v>
      </c>
      <c r="D4" s="50">
        <v>496.60948030000009</v>
      </c>
      <c r="E4" s="50">
        <v>482.49259620000015</v>
      </c>
      <c r="F4" s="50">
        <v>478.4269784</v>
      </c>
      <c r="G4" s="50">
        <v>454.6768553</v>
      </c>
      <c r="H4" s="50">
        <v>449.55231410000005</v>
      </c>
      <c r="I4" s="50">
        <v>429.18100219999997</v>
      </c>
      <c r="J4" s="50">
        <v>424.62597549999998</v>
      </c>
      <c r="K4" s="48">
        <v>421.42538039999999</v>
      </c>
      <c r="L4" s="48">
        <v>415.2997087</v>
      </c>
    </row>
    <row r="5" spans="1:19" x14ac:dyDescent="0.2">
      <c r="A5" s="153" t="s">
        <v>113</v>
      </c>
      <c r="B5" s="50">
        <v>102.59173759999999</v>
      </c>
      <c r="C5" s="50">
        <v>99.186337800000004</v>
      </c>
      <c r="D5" s="50">
        <v>90.160899400000005</v>
      </c>
      <c r="E5" s="50">
        <v>82.011466900000002</v>
      </c>
      <c r="F5" s="50">
        <v>75.37342009999999</v>
      </c>
      <c r="G5" s="50">
        <v>67.144497200000004</v>
      </c>
      <c r="H5" s="50">
        <v>59.435973300000001</v>
      </c>
      <c r="I5" s="50">
        <v>53.7911748</v>
      </c>
      <c r="J5" s="50">
        <v>49.686873499999997</v>
      </c>
      <c r="K5" s="47">
        <v>46.720163599999999</v>
      </c>
      <c r="L5" s="47">
        <v>45.031011299999996</v>
      </c>
    </row>
    <row r="6" spans="1:19" x14ac:dyDescent="0.2">
      <c r="A6" s="153" t="s">
        <v>115</v>
      </c>
      <c r="B6" s="50">
        <v>311.45701640000004</v>
      </c>
      <c r="C6" s="50">
        <v>337.09395169999999</v>
      </c>
      <c r="D6" s="50">
        <v>348.81154079999999</v>
      </c>
      <c r="E6" s="50">
        <v>360.86647950000003</v>
      </c>
      <c r="F6" s="50">
        <v>366.25109450000002</v>
      </c>
      <c r="G6" s="50">
        <v>365.82531819999997</v>
      </c>
      <c r="H6" s="50">
        <v>368.80686380000003</v>
      </c>
      <c r="I6" s="50">
        <v>372.9927505</v>
      </c>
      <c r="J6" s="50">
        <v>381.22554320000006</v>
      </c>
      <c r="K6" s="47">
        <v>385.71497220000003</v>
      </c>
      <c r="L6" s="47">
        <v>389.89534129999998</v>
      </c>
    </row>
    <row r="8" spans="1:19" x14ac:dyDescent="0.2">
      <c r="G8" s="35"/>
      <c r="H8" s="35"/>
      <c r="I8" s="35"/>
      <c r="J8" s="35"/>
      <c r="K8" s="35"/>
      <c r="L8" s="35"/>
      <c r="M8" s="35"/>
      <c r="N8" s="35"/>
      <c r="O8" s="35"/>
      <c r="P8" s="35"/>
    </row>
    <row r="10" spans="1:19" x14ac:dyDescent="0.2">
      <c r="B10" s="35"/>
      <c r="C10" s="35"/>
      <c r="D10" s="35"/>
      <c r="E10" s="35"/>
      <c r="F10" s="35"/>
      <c r="G10" s="35"/>
      <c r="H10" s="35"/>
      <c r="I10" s="35"/>
      <c r="J10" s="35"/>
      <c r="K10" s="35"/>
      <c r="L10" s="35"/>
    </row>
    <row r="11" spans="1:19" x14ac:dyDescent="0.2">
      <c r="B11" s="36"/>
      <c r="C11" s="36"/>
      <c r="D11" s="36"/>
      <c r="E11" s="36"/>
      <c r="F11" s="36"/>
      <c r="G11" s="36"/>
      <c r="H11" s="36"/>
      <c r="I11" s="36"/>
      <c r="J11" s="36"/>
      <c r="K11" s="36"/>
      <c r="L11" s="36"/>
    </row>
    <row r="12" spans="1:19" x14ac:dyDescent="0.2">
      <c r="A12" s="152" t="s">
        <v>109</v>
      </c>
      <c r="J12" s="35"/>
      <c r="K12" s="35"/>
      <c r="L12" s="35"/>
      <c r="M12" s="35"/>
      <c r="S12" s="35"/>
    </row>
    <row r="22" spans="13:16" x14ac:dyDescent="0.2">
      <c r="M22" s="35"/>
      <c r="N22" s="35"/>
      <c r="O22" s="35"/>
      <c r="P22" s="35"/>
    </row>
    <row r="36" spans="1:9" x14ac:dyDescent="0.2">
      <c r="E36" s="37"/>
      <c r="F36" s="37"/>
      <c r="G36" s="37"/>
      <c r="H36" s="37"/>
      <c r="I36" s="37"/>
    </row>
    <row r="38" spans="1:9" ht="29.25" customHeight="1" x14ac:dyDescent="0.2"/>
    <row r="39" spans="1:9" ht="66.75" customHeight="1" x14ac:dyDescent="0.2">
      <c r="A39" s="169" t="s">
        <v>117</v>
      </c>
      <c r="B39" s="170"/>
      <c r="C39" s="170"/>
      <c r="D39" s="170"/>
      <c r="E39" s="170"/>
      <c r="F39" s="170"/>
      <c r="G39" s="170"/>
      <c r="H39" s="170"/>
    </row>
    <row r="40" spans="1:9" ht="74.25" customHeight="1" x14ac:dyDescent="0.2">
      <c r="A40" s="169" t="s">
        <v>118</v>
      </c>
      <c r="B40" s="170"/>
      <c r="C40" s="170"/>
      <c r="D40" s="170"/>
      <c r="E40" s="170"/>
      <c r="F40" s="170"/>
      <c r="G40" s="170"/>
      <c r="H40" s="170"/>
    </row>
    <row r="41" spans="1:9" ht="15" customHeight="1" x14ac:dyDescent="0.2">
      <c r="A41" s="169" t="s">
        <v>49</v>
      </c>
      <c r="B41" s="170"/>
      <c r="C41" s="170"/>
      <c r="D41" s="170"/>
      <c r="E41" s="170"/>
      <c r="F41" s="170"/>
      <c r="G41" s="170"/>
      <c r="H41" s="170"/>
    </row>
    <row r="42" spans="1:9" ht="36" customHeight="1" x14ac:dyDescent="0.2">
      <c r="A42" s="169" t="s">
        <v>78</v>
      </c>
      <c r="B42" s="170"/>
      <c r="C42" s="170"/>
      <c r="D42" s="170"/>
      <c r="E42" s="170"/>
      <c r="F42" s="170"/>
      <c r="G42" s="170"/>
      <c r="H42" s="170"/>
    </row>
  </sheetData>
  <mergeCells count="4">
    <mergeCell ref="A39:H39"/>
    <mergeCell ref="A40:H40"/>
    <mergeCell ref="A41:H41"/>
    <mergeCell ref="A42:H42"/>
  </mergeCells>
  <pageMargins left="0.78740157480314965" right="0.78740157480314965" top="0.98425196850393704" bottom="0.98425196850393704" header="0.51181102362204722" footer="0.51181102362204722"/>
  <pageSetup paperSize="9"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pageSetUpPr fitToPage="1"/>
  </sheetPr>
  <dimension ref="A1:L55"/>
  <sheetViews>
    <sheetView zoomScale="85" zoomScaleNormal="100" workbookViewId="0"/>
  </sheetViews>
  <sheetFormatPr baseColWidth="10" defaultRowHeight="12.75" x14ac:dyDescent="0.2"/>
  <cols>
    <col min="1" max="1" width="86.28515625" customWidth="1"/>
    <col min="2" max="4" width="13.140625" bestFit="1" customWidth="1"/>
    <col min="5" max="5" width="13.5703125" bestFit="1" customWidth="1"/>
    <col min="6" max="6" width="13.140625" bestFit="1" customWidth="1"/>
  </cols>
  <sheetData>
    <row r="1" spans="1:12" ht="15" x14ac:dyDescent="0.2">
      <c r="A1" s="155" t="s">
        <v>100</v>
      </c>
    </row>
    <row r="2" spans="1:12" x14ac:dyDescent="0.2">
      <c r="A2" s="1"/>
      <c r="B2" s="13" t="s">
        <v>18</v>
      </c>
      <c r="C2" s="13" t="s">
        <v>19</v>
      </c>
      <c r="D2" s="13" t="s">
        <v>20</v>
      </c>
      <c r="E2" s="13" t="s">
        <v>21</v>
      </c>
      <c r="F2" s="13" t="s">
        <v>22</v>
      </c>
      <c r="G2" s="13" t="s">
        <v>25</v>
      </c>
      <c r="H2" s="13" t="s">
        <v>119</v>
      </c>
      <c r="I2" s="13" t="s">
        <v>120</v>
      </c>
      <c r="J2" s="13" t="s">
        <v>77</v>
      </c>
      <c r="K2" s="13" t="s">
        <v>50</v>
      </c>
      <c r="L2" s="13" t="s">
        <v>51</v>
      </c>
    </row>
    <row r="3" spans="1:12" x14ac:dyDescent="0.2">
      <c r="A3" s="171" t="s">
        <v>39</v>
      </c>
      <c r="B3" s="15">
        <v>1038100</v>
      </c>
      <c r="C3" s="15">
        <v>1062700</v>
      </c>
      <c r="D3" s="15">
        <v>1078100</v>
      </c>
      <c r="E3" s="15">
        <v>1036800</v>
      </c>
      <c r="F3" s="15">
        <v>996500</v>
      </c>
      <c r="G3" s="15">
        <v>958700</v>
      </c>
      <c r="H3" s="15">
        <v>938400</v>
      </c>
      <c r="I3" s="15"/>
      <c r="J3" s="15"/>
      <c r="K3" s="49"/>
      <c r="L3" s="49"/>
    </row>
    <row r="4" spans="1:12" s="7" customFormat="1" x14ac:dyDescent="0.2">
      <c r="A4" s="172"/>
      <c r="B4" s="100"/>
      <c r="C4" s="6"/>
      <c r="D4" s="6"/>
      <c r="E4" s="6"/>
      <c r="F4" s="6"/>
      <c r="G4" s="6"/>
      <c r="H4" s="6"/>
      <c r="I4" s="15">
        <v>912800</v>
      </c>
      <c r="J4" s="15">
        <v>893600</v>
      </c>
      <c r="K4" s="10">
        <v>877200</v>
      </c>
      <c r="L4" s="10">
        <v>863200</v>
      </c>
    </row>
    <row r="5" spans="1:12" s="7" customFormat="1" x14ac:dyDescent="0.2">
      <c r="A5" s="99" t="s">
        <v>52</v>
      </c>
      <c r="B5" s="159">
        <v>330500</v>
      </c>
      <c r="C5" s="159">
        <v>361100</v>
      </c>
      <c r="D5" s="159">
        <v>389500</v>
      </c>
      <c r="E5" s="159">
        <v>403400</v>
      </c>
      <c r="F5" s="159">
        <v>413900</v>
      </c>
      <c r="G5" s="159">
        <v>417300</v>
      </c>
      <c r="H5" s="159">
        <v>414700</v>
      </c>
      <c r="I5" s="159">
        <v>416400</v>
      </c>
      <c r="J5" s="51">
        <v>422200</v>
      </c>
      <c r="K5" s="51">
        <v>428000</v>
      </c>
      <c r="L5" s="51">
        <v>436200</v>
      </c>
    </row>
    <row r="7" spans="1:12" x14ac:dyDescent="0.2">
      <c r="D7" s="14"/>
      <c r="E7" s="14"/>
      <c r="F7" s="3"/>
    </row>
    <row r="8" spans="1:12" x14ac:dyDescent="0.2">
      <c r="D8" s="3"/>
    </row>
    <row r="9" spans="1:12" x14ac:dyDescent="0.2">
      <c r="C9" s="19"/>
      <c r="D9" s="19"/>
      <c r="E9" s="19"/>
      <c r="F9" s="19"/>
    </row>
    <row r="10" spans="1:12" x14ac:dyDescent="0.2">
      <c r="D10" s="7"/>
      <c r="E10" s="7"/>
    </row>
    <row r="11" spans="1:12" x14ac:dyDescent="0.2">
      <c r="A11" s="9"/>
      <c r="D11" s="7"/>
      <c r="E11" s="7"/>
    </row>
    <row r="12" spans="1:12" x14ac:dyDescent="0.2">
      <c r="D12" s="7"/>
      <c r="E12" s="7"/>
    </row>
    <row r="13" spans="1:12" x14ac:dyDescent="0.2">
      <c r="D13" s="7"/>
      <c r="E13" s="7"/>
    </row>
    <row r="14" spans="1:12" x14ac:dyDescent="0.2">
      <c r="D14" s="7"/>
      <c r="E14" s="7"/>
    </row>
    <row r="15" spans="1:12" x14ac:dyDescent="0.2">
      <c r="D15" s="7"/>
      <c r="E15" s="7"/>
    </row>
    <row r="16" spans="1:12" x14ac:dyDescent="0.2">
      <c r="B16" s="11"/>
      <c r="D16" s="7"/>
      <c r="E16" s="7"/>
    </row>
    <row r="17" spans="2:12" x14ac:dyDescent="0.2">
      <c r="D17" s="7"/>
      <c r="E17" s="7"/>
    </row>
    <row r="19" spans="2:12" x14ac:dyDescent="0.2">
      <c r="H19" s="94"/>
      <c r="L19" s="94"/>
    </row>
    <row r="20" spans="2:12" x14ac:dyDescent="0.2">
      <c r="L20" s="94"/>
    </row>
    <row r="28" spans="2:12" x14ac:dyDescent="0.2">
      <c r="B28" s="12"/>
    </row>
    <row r="32" spans="2:12" x14ac:dyDescent="0.2">
      <c r="B32" s="12"/>
    </row>
    <row r="51" spans="1:1" ht="78.75" customHeight="1" x14ac:dyDescent="0.2">
      <c r="A51" s="95" t="s">
        <v>79</v>
      </c>
    </row>
    <row r="52" spans="1:1" ht="51" customHeight="1" x14ac:dyDescent="0.2">
      <c r="A52" s="101" t="s">
        <v>80</v>
      </c>
    </row>
    <row r="53" spans="1:1" ht="48" customHeight="1" x14ac:dyDescent="0.2">
      <c r="A53" s="95" t="s">
        <v>121</v>
      </c>
    </row>
    <row r="54" spans="1:1" x14ac:dyDescent="0.2">
      <c r="A54" s="30"/>
    </row>
    <row r="55" spans="1:1" x14ac:dyDescent="0.2">
      <c r="A55" s="30"/>
    </row>
  </sheetData>
  <mergeCells count="1">
    <mergeCell ref="A3:A4"/>
  </mergeCells>
  <phoneticPr fontId="10" type="noConversion"/>
  <pageMargins left="0.78740157499999996" right="0.78740157499999996" top="0.984251969" bottom="0.984251969" header="0.4921259845" footer="0.4921259845"/>
  <pageSetup paperSize="9" scale="4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workbookViewId="0">
      <selection sqref="A1:F1"/>
    </sheetView>
  </sheetViews>
  <sheetFormatPr baseColWidth="10" defaultRowHeight="12.75" x14ac:dyDescent="0.2"/>
  <cols>
    <col min="1" max="1" width="22.85546875" style="32" customWidth="1"/>
    <col min="2" max="16384" width="11.42578125" style="32"/>
  </cols>
  <sheetData>
    <row r="1" spans="1:9" ht="15" thickBot="1" x14ac:dyDescent="0.25">
      <c r="A1" s="156" t="s">
        <v>42</v>
      </c>
      <c r="B1" s="38"/>
      <c r="C1" s="38"/>
      <c r="D1" s="38"/>
      <c r="E1" s="38"/>
      <c r="F1" s="38"/>
    </row>
    <row r="2" spans="1:9" ht="51.75" thickBot="1" x14ac:dyDescent="0.25">
      <c r="A2" s="61" t="s">
        <v>23</v>
      </c>
      <c r="B2" s="134" t="s">
        <v>81</v>
      </c>
      <c r="C2" s="134" t="s">
        <v>82</v>
      </c>
      <c r="D2" s="102" t="s">
        <v>54</v>
      </c>
      <c r="E2" s="52" t="s">
        <v>53</v>
      </c>
      <c r="F2" s="62" t="s">
        <v>55</v>
      </c>
    </row>
    <row r="3" spans="1:9" x14ac:dyDescent="0.2">
      <c r="A3" s="63" t="s">
        <v>14</v>
      </c>
      <c r="B3" s="135">
        <v>199.3</v>
      </c>
      <c r="C3" s="136">
        <v>194.2</v>
      </c>
      <c r="D3" s="103">
        <v>-2.532683747952158</v>
      </c>
      <c r="E3" s="53">
        <v>51.124981501444111</v>
      </c>
      <c r="F3" s="64">
        <v>49.83014670861639</v>
      </c>
    </row>
    <row r="4" spans="1:9" x14ac:dyDescent="0.2">
      <c r="A4" s="63" t="s">
        <v>15</v>
      </c>
      <c r="B4" s="135">
        <v>35.200000000000003</v>
      </c>
      <c r="C4" s="136">
        <v>34.1</v>
      </c>
      <c r="D4" s="103">
        <v>-2.9573001336556826</v>
      </c>
      <c r="E4" s="53">
        <v>9.0250639081825312</v>
      </c>
      <c r="F4" s="64">
        <v>8.7581717450813077</v>
      </c>
    </row>
    <row r="5" spans="1:9" x14ac:dyDescent="0.2">
      <c r="A5" s="65" t="s">
        <v>13</v>
      </c>
      <c r="B5" s="135">
        <v>151.19999999999999</v>
      </c>
      <c r="C5" s="136">
        <v>161.5</v>
      </c>
      <c r="D5" s="103">
        <v>6.6827972026490379</v>
      </c>
      <c r="E5" s="53">
        <v>38.777769313967106</v>
      </c>
      <c r="F5" s="64">
        <v>41.411681546302304</v>
      </c>
    </row>
    <row r="6" spans="1:9" ht="14.25" customHeight="1" x14ac:dyDescent="0.2">
      <c r="A6" s="66" t="s">
        <v>70</v>
      </c>
      <c r="B6" s="137">
        <v>4.3</v>
      </c>
      <c r="C6" s="138">
        <v>4.8</v>
      </c>
      <c r="D6" s="121">
        <v>10.520255784182897</v>
      </c>
      <c r="E6" s="53">
        <v>1.1067330126831485</v>
      </c>
      <c r="F6" s="64">
        <v>1.223148881250941</v>
      </c>
    </row>
    <row r="7" spans="1:9" ht="13.5" thickBot="1" x14ac:dyDescent="0.25">
      <c r="A7" s="67" t="s">
        <v>0</v>
      </c>
      <c r="B7" s="139">
        <v>385.7</v>
      </c>
      <c r="C7" s="140">
        <v>389.9</v>
      </c>
      <c r="D7" s="122">
        <v>1.0837974673776563</v>
      </c>
      <c r="E7" s="68">
        <v>100</v>
      </c>
      <c r="F7" s="68">
        <v>100</v>
      </c>
    </row>
    <row r="9" spans="1:9" x14ac:dyDescent="0.2">
      <c r="A9" s="173" t="s">
        <v>32</v>
      </c>
      <c r="B9" s="174"/>
      <c r="C9" s="174"/>
      <c r="D9" s="174"/>
      <c r="E9" s="174"/>
      <c r="F9" s="174"/>
    </row>
    <row r="10" spans="1:9" x14ac:dyDescent="0.2">
      <c r="A10" s="173" t="s">
        <v>6</v>
      </c>
      <c r="B10" s="174"/>
      <c r="C10" s="174"/>
      <c r="D10" s="174"/>
      <c r="E10" s="174"/>
      <c r="F10" s="174"/>
    </row>
    <row r="16" spans="1:9" x14ac:dyDescent="0.2">
      <c r="H16" s="74"/>
      <c r="I16" s="74"/>
    </row>
    <row r="17" spans="9:9" x14ac:dyDescent="0.2">
      <c r="I17" s="74"/>
    </row>
  </sheetData>
  <mergeCells count="2">
    <mergeCell ref="A10:F10"/>
    <mergeCell ref="A9:F9"/>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pageSetUpPr fitToPage="1"/>
  </sheetPr>
  <dimension ref="A1:I34"/>
  <sheetViews>
    <sheetView zoomScaleNormal="100" workbookViewId="0">
      <selection sqref="A1:C1"/>
    </sheetView>
  </sheetViews>
  <sheetFormatPr baseColWidth="10" defaultRowHeight="12.75" x14ac:dyDescent="0.2"/>
  <cols>
    <col min="1" max="1" width="45.5703125" style="5" customWidth="1"/>
    <col min="2" max="2" width="10.5703125" style="5" customWidth="1"/>
    <col min="3" max="3" width="12.7109375" style="5" customWidth="1"/>
    <col min="4" max="4" width="10.7109375" style="5" bestFit="1" customWidth="1"/>
    <col min="5" max="8" width="11.7109375" style="5" customWidth="1"/>
    <col min="9" max="9" width="10.140625" style="5" customWidth="1"/>
    <col min="10" max="10" width="11.140625" style="5" customWidth="1"/>
    <col min="11" max="11" width="10.42578125" style="5" customWidth="1"/>
    <col min="12" max="12" width="11.42578125" style="5"/>
    <col min="13" max="13" width="10.7109375" style="5" customWidth="1"/>
    <col min="14" max="14" width="11.28515625" style="5" customWidth="1"/>
    <col min="15" max="15" width="10.42578125" style="5" customWidth="1"/>
    <col min="16" max="16" width="11.140625" style="5" customWidth="1"/>
    <col min="17" max="17" width="10.28515625" style="5" customWidth="1"/>
    <col min="18" max="18" width="11" style="5" customWidth="1"/>
    <col min="19" max="19" width="10.42578125" style="5" customWidth="1"/>
    <col min="20" max="20" width="10.85546875" style="5" customWidth="1"/>
    <col min="21" max="21" width="10" style="5" customWidth="1"/>
    <col min="22" max="16384" width="11.42578125" style="5"/>
  </cols>
  <sheetData>
    <row r="1" spans="1:9" ht="27" customHeight="1" x14ac:dyDescent="0.2">
      <c r="A1" s="175" t="s">
        <v>66</v>
      </c>
      <c r="B1" s="175"/>
      <c r="C1" s="175"/>
      <c r="D1" s="75"/>
      <c r="E1" s="75"/>
      <c r="F1" s="75"/>
    </row>
    <row r="2" spans="1:9" x14ac:dyDescent="0.2">
      <c r="A2" s="75"/>
      <c r="B2" s="75"/>
      <c r="C2" s="76"/>
      <c r="D2" s="75"/>
      <c r="E2" s="75"/>
      <c r="F2" s="75"/>
    </row>
    <row r="3" spans="1:9" x14ac:dyDescent="0.2">
      <c r="A3" s="75"/>
      <c r="B3" s="75"/>
      <c r="C3" s="77"/>
      <c r="D3" s="75"/>
      <c r="E3" s="75"/>
      <c r="F3" s="75"/>
    </row>
    <row r="4" spans="1:9" ht="57.75" customHeight="1" x14ac:dyDescent="0.2">
      <c r="A4" s="184" t="s">
        <v>23</v>
      </c>
      <c r="B4" s="176" t="s">
        <v>65</v>
      </c>
      <c r="C4" s="177"/>
      <c r="D4" s="106" t="s">
        <v>17</v>
      </c>
      <c r="E4" s="176" t="s">
        <v>11</v>
      </c>
      <c r="F4" s="177"/>
      <c r="G4" s="176" t="s">
        <v>74</v>
      </c>
      <c r="H4" s="177"/>
    </row>
    <row r="5" spans="1:9" ht="14.25" customHeight="1" x14ac:dyDescent="0.2">
      <c r="A5" s="185"/>
      <c r="B5" s="182"/>
      <c r="C5" s="183"/>
      <c r="D5" s="116" t="s">
        <v>8</v>
      </c>
      <c r="E5" s="178" t="s">
        <v>8</v>
      </c>
      <c r="F5" s="179"/>
      <c r="G5" s="178" t="s">
        <v>8</v>
      </c>
      <c r="H5" s="179"/>
    </row>
    <row r="6" spans="1:9" ht="14.25" customHeight="1" x14ac:dyDescent="0.2">
      <c r="A6" s="186"/>
      <c r="B6" s="114">
        <v>2017</v>
      </c>
      <c r="C6" s="115">
        <v>2018</v>
      </c>
      <c r="D6" s="115" t="s">
        <v>56</v>
      </c>
      <c r="E6" s="114">
        <v>2017</v>
      </c>
      <c r="F6" s="115">
        <v>2018</v>
      </c>
      <c r="G6" s="114">
        <v>2017</v>
      </c>
      <c r="H6" s="115">
        <v>2018</v>
      </c>
    </row>
    <row r="7" spans="1:9" x14ac:dyDescent="0.2">
      <c r="A7" s="108" t="s">
        <v>16</v>
      </c>
      <c r="B7" s="78">
        <f>ROUND(6443.58333333333,-1)</f>
        <v>6440</v>
      </c>
      <c r="C7" s="112">
        <f>ROUND(6258.25,-1)</f>
        <v>6260</v>
      </c>
      <c r="D7" s="107">
        <v>-2.8762463949924322</v>
      </c>
      <c r="E7" s="79">
        <v>23.959036965884799</v>
      </c>
      <c r="F7" s="107">
        <v>22.347301326572516</v>
      </c>
      <c r="G7" s="128">
        <f>SUM(G8:G9)</f>
        <v>32.799999999999997</v>
      </c>
      <c r="H7" s="107">
        <f>SUM(H8:H9)</f>
        <v>29.2</v>
      </c>
    </row>
    <row r="8" spans="1:9" ht="15" customHeight="1" x14ac:dyDescent="0.2">
      <c r="A8" s="111" t="s">
        <v>64</v>
      </c>
      <c r="B8" s="80">
        <f>ROUND(5250.08333333333,-1)</f>
        <v>5250</v>
      </c>
      <c r="C8" s="113">
        <f>ROUND(5115.66666666667,-1)</f>
        <v>5120</v>
      </c>
      <c r="D8" s="107">
        <v>-2.5602768210028271</v>
      </c>
      <c r="E8" s="79">
        <v>19.521271651225483</v>
      </c>
      <c r="F8" s="107">
        <v>18.267302278800432</v>
      </c>
      <c r="G8" s="79">
        <v>31.8</v>
      </c>
      <c r="H8" s="107">
        <v>28.3</v>
      </c>
    </row>
    <row r="9" spans="1:9" x14ac:dyDescent="0.2">
      <c r="A9" s="109" t="s">
        <v>7</v>
      </c>
      <c r="B9" s="80">
        <f>ROUND(1193.5,-1)</f>
        <v>1190</v>
      </c>
      <c r="C9" s="113">
        <f>ROUND(1142.58333333333,-1)</f>
        <v>1140</v>
      </c>
      <c r="D9" s="107">
        <v>-4.266163943583301</v>
      </c>
      <c r="E9" s="79">
        <v>4.4377653146593126</v>
      </c>
      <c r="F9" s="107">
        <v>4.079999047772084</v>
      </c>
      <c r="G9" s="79">
        <v>1</v>
      </c>
      <c r="H9" s="107">
        <v>0.9</v>
      </c>
      <c r="I9" s="126"/>
    </row>
    <row r="10" spans="1:9" x14ac:dyDescent="0.2">
      <c r="A10" s="108" t="s">
        <v>13</v>
      </c>
      <c r="B10" s="78">
        <f>ROUND(20450.5833333333,-1)</f>
        <v>20450</v>
      </c>
      <c r="C10" s="112">
        <f>ROUND(21746.25,-1)</f>
        <v>21750</v>
      </c>
      <c r="D10" s="107">
        <v>6.3355975990905034</v>
      </c>
      <c r="E10" s="79">
        <v>76.040963034115208</v>
      </c>
      <c r="F10" s="107">
        <v>77.652698673427494</v>
      </c>
      <c r="G10" s="127">
        <f>SUM(G11:G12)</f>
        <v>67.100000000000009</v>
      </c>
      <c r="H10" s="107">
        <f>SUM(H11:H12)</f>
        <v>70.800000000000011</v>
      </c>
    </row>
    <row r="11" spans="1:9" x14ac:dyDescent="0.2">
      <c r="A11" s="110" t="s">
        <v>72</v>
      </c>
      <c r="B11" s="80">
        <f>ROUND(12765.6666666667,-1)</f>
        <v>12770</v>
      </c>
      <c r="C11" s="113">
        <f>ROUND(13308.75,-1)</f>
        <v>13310</v>
      </c>
      <c r="D11" s="107">
        <v>4.2542496801316165</v>
      </c>
      <c r="E11" s="79">
        <v>47.466303101663932</v>
      </c>
      <c r="F11" s="107">
        <v>47.523612276598406</v>
      </c>
      <c r="G11" s="79">
        <v>65.400000000000006</v>
      </c>
      <c r="H11" s="107">
        <v>68.900000000000006</v>
      </c>
    </row>
    <row r="12" spans="1:9" x14ac:dyDescent="0.2">
      <c r="A12" s="109" t="s">
        <v>71</v>
      </c>
      <c r="B12" s="80">
        <f>ROUND(7684.91666666667,-1)</f>
        <v>7680</v>
      </c>
      <c r="C12" s="113">
        <f>ROUND(8437.5,-1)</f>
        <v>8440</v>
      </c>
      <c r="D12" s="107">
        <v>9.7929927672171679</v>
      </c>
      <c r="E12" s="79">
        <v>28.574659932451279</v>
      </c>
      <c r="F12" s="107">
        <v>30.129086396829081</v>
      </c>
      <c r="G12" s="79">
        <v>1.7</v>
      </c>
      <c r="H12" s="107">
        <v>1.9</v>
      </c>
    </row>
    <row r="13" spans="1:9" x14ac:dyDescent="0.2">
      <c r="A13" s="117" t="s">
        <v>0</v>
      </c>
      <c r="B13" s="118">
        <f>ROUND(26894.1666666667,-1)</f>
        <v>26890</v>
      </c>
      <c r="C13" s="119">
        <f>ROUND(28004.5,-1)</f>
        <v>28000</v>
      </c>
      <c r="D13" s="120">
        <v>4.1285284913085363</v>
      </c>
      <c r="E13" s="123">
        <v>100</v>
      </c>
      <c r="F13" s="124">
        <v>100</v>
      </c>
      <c r="G13" s="123">
        <v>100</v>
      </c>
      <c r="H13" s="124">
        <v>100</v>
      </c>
    </row>
    <row r="14" spans="1:9" x14ac:dyDescent="0.2">
      <c r="A14" s="81"/>
      <c r="B14" s="82"/>
      <c r="C14" s="75"/>
      <c r="D14" s="75"/>
      <c r="E14" s="75"/>
      <c r="F14" s="75"/>
    </row>
    <row r="15" spans="1:9" ht="27" customHeight="1" x14ac:dyDescent="0.2">
      <c r="A15" s="180" t="s">
        <v>43</v>
      </c>
      <c r="B15" s="181"/>
      <c r="C15" s="181"/>
      <c r="D15" s="181"/>
      <c r="E15" s="96"/>
      <c r="F15" s="83"/>
    </row>
    <row r="16" spans="1:9" x14ac:dyDescent="0.2">
      <c r="A16" s="84" t="s">
        <v>44</v>
      </c>
      <c r="B16" s="75"/>
      <c r="C16" s="75"/>
      <c r="D16" s="75"/>
      <c r="E16" s="75"/>
      <c r="F16" s="75"/>
    </row>
    <row r="17" spans="1:6" x14ac:dyDescent="0.2">
      <c r="A17" s="84" t="s">
        <v>5</v>
      </c>
      <c r="B17" s="75"/>
      <c r="C17" s="75"/>
      <c r="D17" s="75"/>
      <c r="E17" s="75"/>
      <c r="F17" s="76"/>
    </row>
    <row r="19" spans="1:6" x14ac:dyDescent="0.2">
      <c r="F19" s="125"/>
    </row>
    <row r="20" spans="1:6" x14ac:dyDescent="0.2">
      <c r="F20" s="125"/>
    </row>
    <row r="22" spans="1:6" x14ac:dyDescent="0.2">
      <c r="B22" s="22"/>
    </row>
    <row r="23" spans="1:6" x14ac:dyDescent="0.2">
      <c r="B23" s="22"/>
    </row>
    <row r="24" spans="1:6" x14ac:dyDescent="0.2">
      <c r="B24" s="22"/>
    </row>
    <row r="25" spans="1:6" x14ac:dyDescent="0.2">
      <c r="B25" s="22"/>
    </row>
    <row r="26" spans="1:6" x14ac:dyDescent="0.2">
      <c r="B26" s="22"/>
    </row>
    <row r="27" spans="1:6" x14ac:dyDescent="0.2">
      <c r="B27" s="22"/>
    </row>
    <row r="28" spans="1:6" x14ac:dyDescent="0.2">
      <c r="B28" s="22"/>
    </row>
    <row r="34" spans="2:2" x14ac:dyDescent="0.2">
      <c r="B34"/>
    </row>
  </sheetData>
  <mergeCells count="8">
    <mergeCell ref="A1:C1"/>
    <mergeCell ref="G4:H4"/>
    <mergeCell ref="G5:H5"/>
    <mergeCell ref="A15:D15"/>
    <mergeCell ref="B4:C5"/>
    <mergeCell ref="E4:F4"/>
    <mergeCell ref="E5:F5"/>
    <mergeCell ref="A4:A6"/>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7"/>
  <sheetViews>
    <sheetView zoomScale="115" zoomScaleNormal="115" workbookViewId="0">
      <selection sqref="A1:I1"/>
    </sheetView>
  </sheetViews>
  <sheetFormatPr baseColWidth="10" defaultRowHeight="12.75" x14ac:dyDescent="0.2"/>
  <cols>
    <col min="1" max="1" width="33.28515625" style="16" customWidth="1"/>
    <col min="2" max="2" width="8.28515625" style="16" customWidth="1"/>
    <col min="3" max="3" width="11" style="16" customWidth="1"/>
    <col min="4" max="4" width="8.5703125" style="16" customWidth="1"/>
    <col min="5" max="5" width="11.5703125" style="16" customWidth="1"/>
    <col min="6" max="6" width="8.42578125" style="16" customWidth="1"/>
    <col min="7" max="7" width="11.42578125" style="16" customWidth="1"/>
    <col min="8" max="8" width="8.140625" style="16" customWidth="1"/>
    <col min="9" max="9" width="11.42578125" style="16" customWidth="1"/>
    <col min="10" max="10" width="8.42578125" style="16" customWidth="1"/>
    <col min="11" max="16384" width="11.42578125" style="16"/>
  </cols>
  <sheetData>
    <row r="1" spans="1:13" x14ac:dyDescent="0.2">
      <c r="A1" s="69" t="s">
        <v>69</v>
      </c>
    </row>
    <row r="2" spans="1:13" x14ac:dyDescent="0.2">
      <c r="A2" s="189"/>
      <c r="B2" s="187" t="s">
        <v>33</v>
      </c>
      <c r="C2" s="187"/>
      <c r="D2" s="187" t="s">
        <v>34</v>
      </c>
      <c r="E2" s="187"/>
      <c r="F2" s="187" t="s">
        <v>35</v>
      </c>
      <c r="G2" s="187"/>
      <c r="H2" s="187" t="s">
        <v>48</v>
      </c>
      <c r="I2" s="187"/>
      <c r="J2" s="187" t="s">
        <v>0</v>
      </c>
      <c r="K2" s="187"/>
      <c r="M2" s="18"/>
    </row>
    <row r="3" spans="1:13" ht="45" x14ac:dyDescent="0.2">
      <c r="A3" s="189"/>
      <c r="B3" s="54" t="s">
        <v>62</v>
      </c>
      <c r="C3" s="54" t="s">
        <v>63</v>
      </c>
      <c r="D3" s="54" t="s">
        <v>62</v>
      </c>
      <c r="E3" s="54" t="s">
        <v>63</v>
      </c>
      <c r="F3" s="54" t="s">
        <v>62</v>
      </c>
      <c r="G3" s="54" t="s">
        <v>63</v>
      </c>
      <c r="H3" s="54" t="s">
        <v>62</v>
      </c>
      <c r="I3" s="54" t="s">
        <v>63</v>
      </c>
      <c r="J3" s="54" t="s">
        <v>62</v>
      </c>
      <c r="K3" s="54" t="s">
        <v>63</v>
      </c>
    </row>
    <row r="4" spans="1:13" x14ac:dyDescent="0.2">
      <c r="A4" s="55" t="s">
        <v>12</v>
      </c>
      <c r="B4" s="56">
        <v>52.792993969592985</v>
      </c>
      <c r="C4" s="56">
        <v>-9.8490471671521149</v>
      </c>
      <c r="D4" s="56">
        <v>48.282073517767053</v>
      </c>
      <c r="E4" s="56">
        <v>-18.882068664908964</v>
      </c>
      <c r="F4" s="56">
        <v>31.296418962265836</v>
      </c>
      <c r="G4" s="56">
        <v>2.4187293929470712</v>
      </c>
      <c r="H4" s="56">
        <v>3.0824364196437277</v>
      </c>
      <c r="I4" s="56">
        <v>2.881445834438308</v>
      </c>
      <c r="J4" s="56">
        <v>43.804783028402575</v>
      </c>
      <c r="K4" s="56">
        <v>-11.972022601954635</v>
      </c>
    </row>
    <row r="5" spans="1:13" x14ac:dyDescent="0.2">
      <c r="A5" s="55" t="s">
        <v>1</v>
      </c>
      <c r="B5" s="56">
        <v>9.0630316426080437</v>
      </c>
      <c r="C5" s="56">
        <v>4.9877100143578588</v>
      </c>
      <c r="D5" s="56">
        <v>3.6847763379096827</v>
      </c>
      <c r="E5" s="56">
        <v>2.57713320855314</v>
      </c>
      <c r="F5" s="56">
        <v>8.1100708399548775</v>
      </c>
      <c r="G5" s="56">
        <v>5.6980844852486126</v>
      </c>
      <c r="H5" s="56">
        <v>0.45886121959574516</v>
      </c>
      <c r="I5" s="56">
        <v>0.23298280058123791</v>
      </c>
      <c r="J5" s="56">
        <v>8.1347582402467271</v>
      </c>
      <c r="K5" s="56">
        <v>4.7744307150809195</v>
      </c>
    </row>
    <row r="6" spans="1:13" x14ac:dyDescent="0.2">
      <c r="A6" s="57" t="s">
        <v>27</v>
      </c>
      <c r="B6" s="56">
        <v>1.6677824456873498</v>
      </c>
      <c r="C6" s="56">
        <v>5.4487817965993113E-2</v>
      </c>
      <c r="D6" s="56">
        <v>6.3097069602410967E-3</v>
      </c>
      <c r="E6" s="56">
        <v>-4.947965649878849E-3</v>
      </c>
      <c r="F6" s="56">
        <v>10.133636270523914</v>
      </c>
      <c r="G6" s="56">
        <v>-0.41271011796203894</v>
      </c>
      <c r="H6" s="56">
        <v>1.6323927341934694</v>
      </c>
      <c r="I6" s="56">
        <v>-0.91579122687410974</v>
      </c>
      <c r="J6" s="56">
        <v>4.6887933658942087</v>
      </c>
      <c r="K6" s="56">
        <v>1.358459716729322</v>
      </c>
    </row>
    <row r="7" spans="1:13" x14ac:dyDescent="0.2">
      <c r="A7" s="57" t="s">
        <v>47</v>
      </c>
      <c r="B7" s="56">
        <v>21.622927934386563</v>
      </c>
      <c r="C7" s="56">
        <v>-2.9018356514306447</v>
      </c>
      <c r="D7" s="56">
        <v>28.231002231016749</v>
      </c>
      <c r="E7" s="56">
        <v>3.9612199580669554</v>
      </c>
      <c r="F7" s="56">
        <v>28.567440411777696</v>
      </c>
      <c r="G7" s="56">
        <v>-8.7692899345140702</v>
      </c>
      <c r="H7" s="56">
        <v>41.241795875161067</v>
      </c>
      <c r="I7" s="56">
        <v>8.4955576033797655</v>
      </c>
      <c r="J7" s="56">
        <v>25.023086517501053</v>
      </c>
      <c r="K7" s="56">
        <v>-2.2267227354576313</v>
      </c>
    </row>
    <row r="8" spans="1:13" x14ac:dyDescent="0.2">
      <c r="A8" s="57" t="s">
        <v>46</v>
      </c>
      <c r="B8" s="56">
        <v>8.3598695977573981E-2</v>
      </c>
      <c r="C8" s="56">
        <v>-2.8986611847228907E-2</v>
      </c>
      <c r="D8" s="56">
        <v>0</v>
      </c>
      <c r="E8" s="56">
        <v>-6.9610671062126414E-4</v>
      </c>
      <c r="F8" s="56">
        <v>0.56814385562876912</v>
      </c>
      <c r="G8" s="56">
        <v>-0.45957604170308575</v>
      </c>
      <c r="H8" s="56">
        <v>19.623756651476416</v>
      </c>
      <c r="I8" s="56">
        <v>7.1645181103546438</v>
      </c>
      <c r="J8" s="56">
        <v>0.46995303729597832</v>
      </c>
      <c r="K8" s="56">
        <v>0.13468490564825669</v>
      </c>
    </row>
    <row r="9" spans="1:13" x14ac:dyDescent="0.2">
      <c r="A9" s="57" t="s">
        <v>26</v>
      </c>
      <c r="B9" s="56">
        <v>1.5122940104537237</v>
      </c>
      <c r="C9" s="56">
        <v>-0.20228602348335101</v>
      </c>
      <c r="D9" s="56">
        <v>0.3720082897671283</v>
      </c>
      <c r="E9" s="56">
        <v>1.9507886326185719E-2</v>
      </c>
      <c r="F9" s="56">
        <v>11.960809074090795</v>
      </c>
      <c r="G9" s="56">
        <v>-0.63613402852772261</v>
      </c>
      <c r="H9" s="56">
        <v>25.52282332814092</v>
      </c>
      <c r="I9" s="56">
        <v>-13.493325370806307</v>
      </c>
      <c r="J9" s="56">
        <v>5.5831879810995915</v>
      </c>
      <c r="K9" s="56">
        <v>3.2347362822336501</v>
      </c>
    </row>
    <row r="10" spans="1:13" x14ac:dyDescent="0.2">
      <c r="A10" s="57" t="s">
        <v>29</v>
      </c>
      <c r="B10" s="56">
        <v>1.4235908648760578</v>
      </c>
      <c r="C10" s="56">
        <v>-0.15836487303407676</v>
      </c>
      <c r="D10" s="56">
        <v>5.4765964434966046</v>
      </c>
      <c r="E10" s="56">
        <v>1.8499284083784064</v>
      </c>
      <c r="F10" s="56">
        <v>1.2915925616803641</v>
      </c>
      <c r="G10" s="56">
        <v>-0.5955209262011274</v>
      </c>
      <c r="H10" s="56">
        <v>1.014874505728635</v>
      </c>
      <c r="I10" s="56">
        <v>-0.47508535256629458</v>
      </c>
      <c r="J10" s="56">
        <v>1.7299673400018141</v>
      </c>
      <c r="K10" s="56">
        <v>-0.15648635400793043</v>
      </c>
    </row>
    <row r="11" spans="1:13" x14ac:dyDescent="0.2">
      <c r="A11" s="57" t="s">
        <v>9</v>
      </c>
      <c r="B11" s="56">
        <v>9.5190644511946986E-3</v>
      </c>
      <c r="C11" s="56">
        <v>-1.1152143069772733E-4</v>
      </c>
      <c r="D11" s="56">
        <v>2.7607485168626363E-4</v>
      </c>
      <c r="E11" s="56">
        <v>-1.2048615315890935E-3</v>
      </c>
      <c r="F11" s="56">
        <v>0.36858593010190338</v>
      </c>
      <c r="G11" s="56">
        <v>-1.183542130530258</v>
      </c>
      <c r="H11" s="56">
        <v>3.8120725964816455</v>
      </c>
      <c r="I11" s="56">
        <v>-3.0941734257319067</v>
      </c>
      <c r="J11" s="56">
        <v>0.1844428234240256</v>
      </c>
      <c r="K11" s="56">
        <v>-0.17551743324500038</v>
      </c>
    </row>
    <row r="12" spans="1:13" x14ac:dyDescent="0.2">
      <c r="A12" s="57" t="s">
        <v>10</v>
      </c>
      <c r="B12" s="56">
        <v>0.74121462548603989</v>
      </c>
      <c r="C12" s="56">
        <v>0.23891150822117357</v>
      </c>
      <c r="D12" s="56">
        <v>0.92443162846337046</v>
      </c>
      <c r="E12" s="56">
        <v>0.38252402109365879</v>
      </c>
      <c r="F12" s="56">
        <v>0.3357967948586385</v>
      </c>
      <c r="G12" s="56">
        <v>0.13356032230105572</v>
      </c>
      <c r="H12" s="56">
        <v>0.86389327690606643</v>
      </c>
      <c r="I12" s="56">
        <v>0.17171410236186047</v>
      </c>
      <c r="J12" s="56">
        <v>0.60707029184934014</v>
      </c>
      <c r="K12" s="56">
        <v>0.16337584125589744</v>
      </c>
    </row>
    <row r="13" spans="1:13" x14ac:dyDescent="0.2">
      <c r="A13" s="57" t="s">
        <v>68</v>
      </c>
      <c r="B13" s="56">
        <v>11.083046746480463</v>
      </c>
      <c r="C13" s="56">
        <v>7.8595225078330726</v>
      </c>
      <c r="D13" s="56">
        <v>13.022525769767498</v>
      </c>
      <c r="E13" s="56">
        <v>10.098604116382734</v>
      </c>
      <c r="F13" s="56">
        <v>7.3675052991172123</v>
      </c>
      <c r="G13" s="56">
        <v>3.8063989789415813</v>
      </c>
      <c r="H13" s="56">
        <v>2.747093392672312</v>
      </c>
      <c r="I13" s="56">
        <v>-0.96784307513719137</v>
      </c>
      <c r="J13" s="56">
        <v>9.7739573742846773</v>
      </c>
      <c r="K13" s="56">
        <v>6.5120730017714461</v>
      </c>
    </row>
    <row r="14" spans="1:13" x14ac:dyDescent="0.2">
      <c r="A14" s="58" t="s">
        <v>36</v>
      </c>
      <c r="B14" s="97">
        <v>100</v>
      </c>
      <c r="C14" s="59" t="s">
        <v>37</v>
      </c>
      <c r="D14" s="97">
        <v>100</v>
      </c>
      <c r="E14" s="59" t="s">
        <v>37</v>
      </c>
      <c r="F14" s="97">
        <v>100</v>
      </c>
      <c r="G14" s="59" t="s">
        <v>37</v>
      </c>
      <c r="H14" s="97">
        <v>100</v>
      </c>
      <c r="I14" s="59" t="s">
        <v>37</v>
      </c>
      <c r="J14" s="97">
        <v>100</v>
      </c>
      <c r="K14" s="59" t="s">
        <v>37</v>
      </c>
    </row>
    <row r="16" spans="1:13" x14ac:dyDescent="0.2">
      <c r="A16" s="18" t="s">
        <v>122</v>
      </c>
    </row>
    <row r="17" spans="1:7" ht="82.5" customHeight="1" x14ac:dyDescent="0.2">
      <c r="A17" s="188" t="s">
        <v>67</v>
      </c>
      <c r="B17" s="188"/>
      <c r="C17" s="188"/>
      <c r="D17" s="188"/>
      <c r="E17" s="188"/>
      <c r="F17" s="188"/>
      <c r="G17" s="188"/>
    </row>
  </sheetData>
  <mergeCells count="7">
    <mergeCell ref="J2:K2"/>
    <mergeCell ref="A17:G17"/>
    <mergeCell ref="A2:A3"/>
    <mergeCell ref="B2:C2"/>
    <mergeCell ref="D2:E2"/>
    <mergeCell ref="F2:G2"/>
    <mergeCell ref="H2:I2"/>
  </mergeCells>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
  <sheetViews>
    <sheetView workbookViewId="0">
      <selection sqref="A1:G1"/>
    </sheetView>
  </sheetViews>
  <sheetFormatPr baseColWidth="10" defaultRowHeight="12.75" x14ac:dyDescent="0.2"/>
  <cols>
    <col min="1" max="1" width="22.85546875" style="32" customWidth="1"/>
    <col min="2" max="3" width="13.7109375" style="32" customWidth="1"/>
    <col min="4" max="16384" width="11.42578125" style="32"/>
  </cols>
  <sheetData>
    <row r="1" spans="1:9" ht="14.25" x14ac:dyDescent="0.2">
      <c r="A1" s="157" t="s">
        <v>110</v>
      </c>
      <c r="B1" s="38"/>
      <c r="C1" s="38"/>
      <c r="D1" s="38"/>
    </row>
    <row r="2" spans="1:9" ht="51.75" thickBot="1" x14ac:dyDescent="0.25">
      <c r="A2" s="39" t="s">
        <v>23</v>
      </c>
      <c r="B2" s="102" t="s">
        <v>75</v>
      </c>
      <c r="C2" s="102" t="s">
        <v>76</v>
      </c>
      <c r="D2" s="102" t="s">
        <v>57</v>
      </c>
    </row>
    <row r="3" spans="1:9" x14ac:dyDescent="0.2">
      <c r="A3" s="40" t="s">
        <v>14</v>
      </c>
      <c r="B3" s="129">
        <v>18.097559070322049</v>
      </c>
      <c r="C3" s="129">
        <v>18.120269600673797</v>
      </c>
      <c r="D3" s="103">
        <v>5.2496286805520986</v>
      </c>
      <c r="F3" s="60"/>
      <c r="I3" s="60"/>
    </row>
    <row r="4" spans="1:9" x14ac:dyDescent="0.2">
      <c r="A4" s="40" t="s">
        <v>15</v>
      </c>
      <c r="B4" s="129">
        <v>22.673306418648423</v>
      </c>
      <c r="C4" s="129">
        <v>22.615294862945703</v>
      </c>
      <c r="D4" s="103">
        <v>-3.401066759883431</v>
      </c>
      <c r="F4" s="60"/>
      <c r="I4" s="60"/>
    </row>
    <row r="5" spans="1:9" x14ac:dyDescent="0.2">
      <c r="A5" s="41" t="s">
        <v>13</v>
      </c>
      <c r="B5" s="129">
        <v>15.669710911756555</v>
      </c>
      <c r="C5" s="129">
        <v>15.599842262356335</v>
      </c>
      <c r="D5" s="103">
        <v>2.7467257391367461</v>
      </c>
      <c r="F5" s="60"/>
      <c r="I5" s="60"/>
    </row>
    <row r="6" spans="1:9" ht="14.25" customHeight="1" x14ac:dyDescent="0.2">
      <c r="A6" s="42" t="s">
        <v>70</v>
      </c>
      <c r="B6" s="130">
        <v>11.152097632644447</v>
      </c>
      <c r="C6" s="130">
        <v>11.45306419889085</v>
      </c>
      <c r="D6" s="104">
        <v>25.304998401643573</v>
      </c>
      <c r="F6" s="60"/>
      <c r="I6" s="60"/>
    </row>
    <row r="7" spans="1:9" ht="13.5" thickBot="1" x14ac:dyDescent="0.25">
      <c r="A7" s="43" t="s">
        <v>0</v>
      </c>
      <c r="B7" s="105">
        <v>17.35062262298041</v>
      </c>
      <c r="C7" s="105">
        <v>17.575100041365104</v>
      </c>
      <c r="D7" s="105">
        <v>1.9095365073252824</v>
      </c>
      <c r="F7" s="60"/>
    </row>
    <row r="9" spans="1:9" ht="32.25" customHeight="1" x14ac:dyDescent="0.2">
      <c r="A9" s="173" t="s">
        <v>32</v>
      </c>
      <c r="B9" s="174"/>
      <c r="C9" s="174"/>
      <c r="D9" s="174"/>
    </row>
    <row r="10" spans="1:9" x14ac:dyDescent="0.2">
      <c r="A10" s="173" t="s">
        <v>6</v>
      </c>
      <c r="B10" s="174"/>
      <c r="C10" s="174"/>
      <c r="D10" s="174"/>
    </row>
  </sheetData>
  <mergeCells count="2">
    <mergeCell ref="A9:D9"/>
    <mergeCell ref="A10:D10"/>
  </mergeCell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pageSetUpPr fitToPage="1"/>
  </sheetPr>
  <dimension ref="A1:N39"/>
  <sheetViews>
    <sheetView zoomScaleNormal="100" workbookViewId="0">
      <selection activeCell="O24" sqref="O24"/>
    </sheetView>
  </sheetViews>
  <sheetFormatPr baseColWidth="10" defaultRowHeight="12.75" x14ac:dyDescent="0.2"/>
  <cols>
    <col min="1" max="1" width="20.85546875" customWidth="1"/>
  </cols>
  <sheetData>
    <row r="1" spans="1:14" x14ac:dyDescent="0.2">
      <c r="A1" s="158" t="s">
        <v>104</v>
      </c>
    </row>
    <row r="2" spans="1:14" x14ac:dyDescent="0.2">
      <c r="A2" s="1"/>
      <c r="B2" s="8" t="s">
        <v>18</v>
      </c>
      <c r="C2" s="8" t="s">
        <v>19</v>
      </c>
      <c r="D2" s="8" t="s">
        <v>20</v>
      </c>
      <c r="E2" s="8" t="s">
        <v>21</v>
      </c>
      <c r="F2" s="8" t="s">
        <v>58</v>
      </c>
      <c r="G2" s="8" t="s">
        <v>25</v>
      </c>
      <c r="H2" s="8" t="s">
        <v>119</v>
      </c>
      <c r="I2" s="8" t="s">
        <v>120</v>
      </c>
      <c r="J2" s="8" t="s">
        <v>77</v>
      </c>
      <c r="K2" s="8" t="s">
        <v>50</v>
      </c>
      <c r="L2" s="8" t="s">
        <v>51</v>
      </c>
    </row>
    <row r="3" spans="1:14" ht="16.5" customHeight="1" x14ac:dyDescent="0.2">
      <c r="A3" s="4" t="s">
        <v>30</v>
      </c>
      <c r="B3" s="131">
        <v>18.467218608021955</v>
      </c>
      <c r="C3" s="131">
        <v>17.996685717060537</v>
      </c>
      <c r="D3" s="131">
        <v>17.403338589085806</v>
      </c>
      <c r="E3" s="131">
        <v>16.850414253747307</v>
      </c>
      <c r="F3" s="131">
        <v>16.625884455403412</v>
      </c>
      <c r="G3" s="131">
        <v>16.169286081323172</v>
      </c>
      <c r="H3" s="131">
        <v>15.585225993134557</v>
      </c>
      <c r="I3" s="131">
        <v>15.074418078427408</v>
      </c>
      <c r="J3" s="131">
        <v>14.84126984126984</v>
      </c>
      <c r="K3" s="132">
        <v>14.463201275059832</v>
      </c>
      <c r="L3" s="133">
        <v>14.261890804348139</v>
      </c>
    </row>
    <row r="4" spans="1:14" x14ac:dyDescent="0.2">
      <c r="A4" s="4" t="s">
        <v>24</v>
      </c>
      <c r="B4" s="131">
        <v>5.3944597414586184</v>
      </c>
      <c r="C4" s="131">
        <v>5.3095776735940943</v>
      </c>
      <c r="D4" s="131">
        <v>5.2263828316715548</v>
      </c>
      <c r="E4" s="131">
        <v>5.1032032160901286</v>
      </c>
      <c r="F4" s="131">
        <v>4.9870752786332471</v>
      </c>
      <c r="G4" s="131">
        <v>4.865688931518795</v>
      </c>
      <c r="H4" s="131">
        <v>4.7940092290632546</v>
      </c>
      <c r="I4" s="131">
        <v>4.7066707776760008</v>
      </c>
      <c r="J4" s="131">
        <v>4.7066707776760008</v>
      </c>
      <c r="K4" s="131">
        <v>4.5146932262112376</v>
      </c>
      <c r="L4" s="131">
        <v>4.4778847144918572</v>
      </c>
    </row>
    <row r="5" spans="1:14" x14ac:dyDescent="0.2">
      <c r="A5" s="4" t="s">
        <v>0</v>
      </c>
      <c r="B5" s="131">
        <v>5.8698133338597742</v>
      </c>
      <c r="C5" s="131">
        <v>5.7761635100111803</v>
      </c>
      <c r="D5" s="131">
        <v>5.6733180729751957</v>
      </c>
      <c r="E5" s="131">
        <v>5.5722825968811387</v>
      </c>
      <c r="F5" s="131">
        <v>5.4672782105333217</v>
      </c>
      <c r="G5" s="131">
        <v>5.3398242981137214</v>
      </c>
      <c r="H5" s="131">
        <v>5.2474819086850761</v>
      </c>
      <c r="I5" s="131">
        <v>5.1575782285825253</v>
      </c>
      <c r="J5" s="131">
        <v>5.1575782285825253</v>
      </c>
      <c r="K5" s="131">
        <v>4.9836924499591726</v>
      </c>
      <c r="L5" s="131">
        <v>4.9453945054516897</v>
      </c>
    </row>
    <row r="8" spans="1:14" x14ac:dyDescent="0.2">
      <c r="N8" s="168"/>
    </row>
    <row r="9" spans="1:14" x14ac:dyDescent="0.2">
      <c r="N9" s="168"/>
    </row>
    <row r="33" spans="2:7" ht="23.25" customHeight="1" x14ac:dyDescent="0.2">
      <c r="B33" s="190" t="s">
        <v>83</v>
      </c>
      <c r="C33" s="190"/>
      <c r="D33" s="190"/>
      <c r="E33" s="190"/>
      <c r="F33" s="190"/>
      <c r="G33" s="190"/>
    </row>
    <row r="34" spans="2:7" ht="30" customHeight="1" x14ac:dyDescent="0.2">
      <c r="B34" s="190" t="s">
        <v>60</v>
      </c>
      <c r="C34" s="190"/>
      <c r="D34" s="190"/>
      <c r="E34" s="190"/>
      <c r="F34" s="190"/>
      <c r="G34" s="190"/>
    </row>
    <row r="35" spans="2:7" ht="42" customHeight="1" x14ac:dyDescent="0.2">
      <c r="B35" s="191" t="s">
        <v>61</v>
      </c>
      <c r="C35" s="191"/>
      <c r="D35" s="191"/>
      <c r="E35" s="191"/>
      <c r="F35" s="191"/>
      <c r="G35" s="191"/>
    </row>
    <row r="36" spans="2:7" ht="25.5" customHeight="1" x14ac:dyDescent="0.2">
      <c r="B36" s="190" t="s">
        <v>59</v>
      </c>
      <c r="C36" s="190"/>
      <c r="D36" s="190"/>
      <c r="E36" s="190"/>
      <c r="F36" s="190"/>
      <c r="G36" s="190"/>
    </row>
    <row r="39" spans="2:7" ht="12.75" customHeight="1" x14ac:dyDescent="0.2"/>
  </sheetData>
  <mergeCells count="4">
    <mergeCell ref="B33:G33"/>
    <mergeCell ref="B34:G34"/>
    <mergeCell ref="B36:G36"/>
    <mergeCell ref="B35:G35"/>
  </mergeCells>
  <phoneticPr fontId="0" type="noConversion"/>
  <pageMargins left="0.78740157499999996" right="0.78740157499999996" top="0.984251969" bottom="0.984251969" header="0.4921259845" footer="0.4921259845"/>
  <pageSetup paperSize="9" scale="5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8"/>
  <sheetViews>
    <sheetView workbookViewId="0">
      <selection activeCell="A18" sqref="A18:I18"/>
    </sheetView>
  </sheetViews>
  <sheetFormatPr baseColWidth="10" defaultRowHeight="12.75" x14ac:dyDescent="0.2"/>
  <cols>
    <col min="1" max="1" width="29.28515625" customWidth="1"/>
    <col min="2" max="2" width="10.7109375" customWidth="1"/>
    <col min="4" max="4" width="10.7109375" customWidth="1"/>
    <col min="6" max="6" width="10.7109375" customWidth="1"/>
    <col min="8" max="8" width="10.7109375" customWidth="1"/>
    <col min="10" max="10" width="10.7109375" customWidth="1"/>
    <col min="15" max="15" width="10.7109375" customWidth="1"/>
  </cols>
  <sheetData>
    <row r="1" spans="1:14" x14ac:dyDescent="0.2">
      <c r="A1" s="92"/>
      <c r="B1" s="92"/>
      <c r="C1" s="92"/>
      <c r="D1" s="92"/>
      <c r="E1" s="92"/>
      <c r="F1" s="92"/>
      <c r="G1" s="92"/>
      <c r="H1" s="92"/>
      <c r="I1" s="92"/>
      <c r="J1" s="92"/>
      <c r="K1" s="92"/>
      <c r="L1" s="85"/>
      <c r="M1" s="85"/>
      <c r="N1" s="85"/>
    </row>
    <row r="2" spans="1:14" x14ac:dyDescent="0.2">
      <c r="A2" s="93" t="s">
        <v>73</v>
      </c>
      <c r="B2" s="82"/>
      <c r="C2" s="82"/>
      <c r="D2" s="82"/>
      <c r="E2" s="82"/>
      <c r="F2" s="82"/>
      <c r="G2" s="82"/>
      <c r="H2" s="82"/>
      <c r="I2" s="82"/>
      <c r="J2" s="92"/>
      <c r="K2" s="92"/>
      <c r="L2" s="85"/>
      <c r="M2" s="85"/>
      <c r="N2" s="85"/>
    </row>
    <row r="3" spans="1:14" x14ac:dyDescent="0.2">
      <c r="A3" s="194"/>
      <c r="B3" s="192" t="s">
        <v>33</v>
      </c>
      <c r="C3" s="192"/>
      <c r="D3" s="192" t="s">
        <v>34</v>
      </c>
      <c r="E3" s="192"/>
      <c r="F3" s="192" t="s">
        <v>35</v>
      </c>
      <c r="G3" s="192"/>
      <c r="H3" s="192" t="s">
        <v>48</v>
      </c>
      <c r="I3" s="192"/>
      <c r="J3" s="192" t="s">
        <v>0</v>
      </c>
      <c r="K3" s="192"/>
      <c r="L3" s="85"/>
      <c r="M3" s="85"/>
      <c r="N3" s="85"/>
    </row>
    <row r="4" spans="1:14" ht="45" x14ac:dyDescent="0.2">
      <c r="A4" s="194"/>
      <c r="B4" s="86" t="s">
        <v>62</v>
      </c>
      <c r="C4" s="86" t="s">
        <v>63</v>
      </c>
      <c r="D4" s="86" t="s">
        <v>62</v>
      </c>
      <c r="E4" s="86" t="s">
        <v>63</v>
      </c>
      <c r="F4" s="86" t="s">
        <v>62</v>
      </c>
      <c r="G4" s="86" t="s">
        <v>63</v>
      </c>
      <c r="H4" s="86" t="s">
        <v>62</v>
      </c>
      <c r="I4" s="86" t="s">
        <v>63</v>
      </c>
      <c r="J4" s="86" t="s">
        <v>62</v>
      </c>
      <c r="K4" s="86" t="s">
        <v>63</v>
      </c>
      <c r="L4" s="85"/>
      <c r="M4" s="85"/>
      <c r="N4" s="85"/>
    </row>
    <row r="5" spans="1:14" x14ac:dyDescent="0.2">
      <c r="A5" s="87" t="s">
        <v>12</v>
      </c>
      <c r="B5" s="88">
        <v>47.109383844596472</v>
      </c>
      <c r="C5" s="88">
        <v>-10.976666563312868</v>
      </c>
      <c r="D5" s="88">
        <v>47.701963001682095</v>
      </c>
      <c r="E5" s="88">
        <v>-19.804827399178272</v>
      </c>
      <c r="F5" s="88">
        <v>24.177659128567502</v>
      </c>
      <c r="G5" s="88">
        <v>-6.5126379966255143E-2</v>
      </c>
      <c r="H5" s="88">
        <v>3.5561144399415832</v>
      </c>
      <c r="I5" s="88">
        <v>3.5561144399415832</v>
      </c>
      <c r="J5" s="88">
        <v>41.08766690222437</v>
      </c>
      <c r="K5" s="88">
        <v>-13.591534879930947</v>
      </c>
      <c r="L5" s="85"/>
      <c r="M5" s="85"/>
      <c r="N5" s="85"/>
    </row>
    <row r="6" spans="1:14" x14ac:dyDescent="0.2">
      <c r="A6" s="87" t="s">
        <v>1</v>
      </c>
      <c r="B6" s="88">
        <v>9.8671703670651816</v>
      </c>
      <c r="C6" s="88">
        <v>7.6170823930352345</v>
      </c>
      <c r="D6" s="88">
        <v>5.5659603569249985</v>
      </c>
      <c r="E6" s="88">
        <v>4.1555188489609121</v>
      </c>
      <c r="F6" s="88">
        <v>3.3725059886381108</v>
      </c>
      <c r="G6" s="88">
        <v>0.16603256976336134</v>
      </c>
      <c r="H6" s="88">
        <v>0</v>
      </c>
      <c r="I6" s="88">
        <v>0</v>
      </c>
      <c r="J6" s="88">
        <v>7.8646937224953888</v>
      </c>
      <c r="K6" s="88">
        <v>5.5627706033407067</v>
      </c>
      <c r="L6" s="85"/>
      <c r="M6" s="85"/>
      <c r="N6" s="85"/>
    </row>
    <row r="7" spans="1:14" x14ac:dyDescent="0.2">
      <c r="A7" s="89" t="s">
        <v>27</v>
      </c>
      <c r="B7" s="88">
        <v>6.592406768276371</v>
      </c>
      <c r="C7" s="88">
        <v>-1.4224695551048754</v>
      </c>
      <c r="D7" s="88">
        <v>0.27051692358999518</v>
      </c>
      <c r="E7" s="88">
        <v>0.17026040159295069</v>
      </c>
      <c r="F7" s="88">
        <v>8.5445641663342027</v>
      </c>
      <c r="G7" s="88">
        <v>-13.380165928754769</v>
      </c>
      <c r="H7" s="88">
        <v>0</v>
      </c>
      <c r="I7" s="88">
        <v>-27.918190552739112</v>
      </c>
      <c r="J7" s="88">
        <v>6.670726512966632</v>
      </c>
      <c r="K7" s="88">
        <v>-2.4398694810095103</v>
      </c>
      <c r="L7" s="85"/>
      <c r="M7" s="85"/>
      <c r="N7" s="85"/>
    </row>
    <row r="8" spans="1:14" x14ac:dyDescent="0.2">
      <c r="A8" s="89" t="s">
        <v>47</v>
      </c>
      <c r="B8" s="88">
        <v>22.376947094022633</v>
      </c>
      <c r="C8" s="88">
        <v>-3.489979164500653</v>
      </c>
      <c r="D8" s="88">
        <v>37.498716250883852</v>
      </c>
      <c r="E8" s="88">
        <v>11.944138368327344</v>
      </c>
      <c r="F8" s="88">
        <v>34.046368192610984</v>
      </c>
      <c r="G8" s="88">
        <v>22.262445432407464</v>
      </c>
      <c r="H8" s="88">
        <v>42.902912114810363</v>
      </c>
      <c r="I8" s="88">
        <v>24.668190861449801</v>
      </c>
      <c r="J8" s="88">
        <v>26.475066770753834</v>
      </c>
      <c r="K8" s="88">
        <v>2.336900576012102</v>
      </c>
    </row>
    <row r="9" spans="1:14" x14ac:dyDescent="0.2">
      <c r="A9" s="89" t="s">
        <v>28</v>
      </c>
      <c r="B9" s="88">
        <v>1.9779591206481845E-2</v>
      </c>
      <c r="C9" s="88">
        <v>-0.11961162868221412</v>
      </c>
      <c r="D9" s="88">
        <v>0</v>
      </c>
      <c r="E9" s="88">
        <v>-0.1002565219970445</v>
      </c>
      <c r="F9" s="88">
        <v>23.969177359357317</v>
      </c>
      <c r="G9" s="88">
        <v>-10.413169839232886</v>
      </c>
      <c r="H9" s="88">
        <v>11.077509500240989</v>
      </c>
      <c r="I9" s="88">
        <v>-7.7958249714956587</v>
      </c>
      <c r="J9" s="88">
        <v>6.3052156299573339</v>
      </c>
      <c r="K9" s="88">
        <v>2.0296418810066097</v>
      </c>
    </row>
    <row r="10" spans="1:14" x14ac:dyDescent="0.2">
      <c r="A10" s="89" t="s">
        <v>26</v>
      </c>
      <c r="B10" s="88">
        <v>0.12821973163703729</v>
      </c>
      <c r="C10" s="88">
        <v>-1.2306551459211668E-2</v>
      </c>
      <c r="D10" s="88">
        <v>0.1615113014514663</v>
      </c>
      <c r="E10" s="88">
        <v>9.1742743198652082E-2</v>
      </c>
      <c r="F10" s="88">
        <v>0.17454624057338911</v>
      </c>
      <c r="G10" s="88">
        <v>-2.5063606831170787E-2</v>
      </c>
      <c r="H10" s="88">
        <v>10.380282366405247</v>
      </c>
      <c r="I10" s="88">
        <v>-13.408237779434685</v>
      </c>
      <c r="J10" s="88">
        <v>0.15561798743288346</v>
      </c>
      <c r="K10" s="88">
        <v>4.4072740986118297E-3</v>
      </c>
    </row>
    <row r="11" spans="1:14" x14ac:dyDescent="0.2">
      <c r="A11" s="89" t="s">
        <v>29</v>
      </c>
      <c r="B11" s="88">
        <v>2.0539028195608524</v>
      </c>
      <c r="C11" s="88">
        <v>0.26843867843289582</v>
      </c>
      <c r="D11" s="88">
        <v>3.6051314706706994</v>
      </c>
      <c r="E11" s="88">
        <v>-0.76569641815208511</v>
      </c>
      <c r="F11" s="88">
        <v>0.76733151508839437</v>
      </c>
      <c r="G11" s="88">
        <v>-1.1299737093994471</v>
      </c>
      <c r="H11" s="88">
        <v>31.019270425422384</v>
      </c>
      <c r="I11" s="88">
        <v>31.019270425422384</v>
      </c>
      <c r="J11" s="88">
        <v>1.8579267336792358</v>
      </c>
      <c r="K11" s="88">
        <v>-0.13419041467035808</v>
      </c>
    </row>
    <row r="12" spans="1:14" x14ac:dyDescent="0.2">
      <c r="A12" s="89" t="s">
        <v>9</v>
      </c>
      <c r="B12" s="88">
        <v>3.9508833092539355E-3</v>
      </c>
      <c r="C12" s="88">
        <v>4.1437279435068645E-4</v>
      </c>
      <c r="D12" s="88">
        <v>0</v>
      </c>
      <c r="E12" s="88">
        <v>0</v>
      </c>
      <c r="F12" s="88">
        <v>1.3598142143047206E-4</v>
      </c>
      <c r="G12" s="88">
        <v>-0.19298424895983993</v>
      </c>
      <c r="H12" s="88">
        <v>5.5404064114977322E-2</v>
      </c>
      <c r="I12" s="88">
        <v>-10.658239735094575</v>
      </c>
      <c r="J12" s="88">
        <v>2.7517344079063975E-3</v>
      </c>
      <c r="K12" s="88">
        <v>-2.7444682718915561E-2</v>
      </c>
    </row>
    <row r="13" spans="1:14" x14ac:dyDescent="0.2">
      <c r="A13" s="89" t="s">
        <v>10</v>
      </c>
      <c r="B13" s="88">
        <v>1.0162321315560636</v>
      </c>
      <c r="C13" s="88">
        <v>0.94824763537139056</v>
      </c>
      <c r="D13" s="88">
        <v>1.9150308883732192</v>
      </c>
      <c r="E13" s="88">
        <v>1.8517868369738675</v>
      </c>
      <c r="F13" s="88">
        <v>7.5930564290993272E-3</v>
      </c>
      <c r="G13" s="88">
        <v>-5.0131038180866873E-2</v>
      </c>
      <c r="H13" s="88">
        <v>0.46803540051726689</v>
      </c>
      <c r="I13" s="88">
        <v>0.45262786243403458</v>
      </c>
      <c r="J13" s="88">
        <v>0.81172427435540517</v>
      </c>
      <c r="K13" s="88">
        <v>0.74535516973550997</v>
      </c>
    </row>
    <row r="14" spans="1:14" x14ac:dyDescent="0.2">
      <c r="A14" s="89" t="s">
        <v>68</v>
      </c>
      <c r="B14" s="88">
        <v>10.832006768769659</v>
      </c>
      <c r="C14" s="88">
        <v>9.67401803421693</v>
      </c>
      <c r="D14" s="88">
        <v>3.2811698064236623</v>
      </c>
      <c r="E14" s="88">
        <v>2.8184321699214196</v>
      </c>
      <c r="F14" s="88">
        <v>4.9401183709795475</v>
      </c>
      <c r="G14" s="88">
        <v>4.4478771695752046</v>
      </c>
      <c r="H14" s="88">
        <v>0.54047168854719985</v>
      </c>
      <c r="I14" s="88">
        <v>8.428944951620565E-2</v>
      </c>
      <c r="J14" s="88">
        <v>8.7686097317270111</v>
      </c>
      <c r="K14" s="88">
        <v>7.7434820416586163</v>
      </c>
    </row>
    <row r="15" spans="1:14" x14ac:dyDescent="0.2">
      <c r="A15" s="90" t="s">
        <v>36</v>
      </c>
      <c r="B15" s="98">
        <v>100.00000000000003</v>
      </c>
      <c r="C15" s="91" t="s">
        <v>37</v>
      </c>
      <c r="D15" s="98">
        <v>99.999999999999986</v>
      </c>
      <c r="E15" s="91" t="s">
        <v>37</v>
      </c>
      <c r="F15" s="98">
        <v>100</v>
      </c>
      <c r="G15" s="91" t="s">
        <v>37</v>
      </c>
      <c r="H15" s="98">
        <v>100</v>
      </c>
      <c r="I15" s="91" t="s">
        <v>37</v>
      </c>
      <c r="J15" s="98">
        <v>100</v>
      </c>
      <c r="K15" s="91" t="s">
        <v>37</v>
      </c>
    </row>
    <row r="16" spans="1:14" x14ac:dyDescent="0.2">
      <c r="A16" s="92"/>
      <c r="B16" s="92"/>
      <c r="C16" s="92"/>
      <c r="D16" s="92"/>
      <c r="E16" s="92"/>
      <c r="F16" s="92"/>
      <c r="G16" s="92"/>
      <c r="H16" s="92"/>
      <c r="I16" s="92"/>
      <c r="J16" s="92"/>
      <c r="K16" s="92"/>
    </row>
    <row r="17" spans="1:11" ht="15" customHeight="1" x14ac:dyDescent="0.2">
      <c r="A17" s="141" t="s">
        <v>123</v>
      </c>
      <c r="B17" s="92"/>
      <c r="C17" s="92"/>
      <c r="D17" s="92"/>
      <c r="E17" s="92"/>
      <c r="F17" s="92"/>
      <c r="G17" s="92"/>
      <c r="H17" s="92"/>
      <c r="I17" s="92"/>
      <c r="J17" s="92"/>
      <c r="K17" s="92"/>
    </row>
    <row r="18" spans="1:11" ht="93.75" customHeight="1" x14ac:dyDescent="0.2">
      <c r="A18" s="193" t="s">
        <v>67</v>
      </c>
      <c r="B18" s="193"/>
      <c r="C18" s="193"/>
      <c r="D18" s="193"/>
      <c r="E18" s="193"/>
      <c r="F18" s="193"/>
      <c r="G18" s="193"/>
      <c r="H18" s="193"/>
      <c r="I18" s="193"/>
      <c r="J18" s="92"/>
      <c r="K18" s="92"/>
    </row>
  </sheetData>
  <mergeCells count="7">
    <mergeCell ref="J3:K3"/>
    <mergeCell ref="A18:I18"/>
    <mergeCell ref="A3:A4"/>
    <mergeCell ref="B3:C3"/>
    <mergeCell ref="D3:E3"/>
    <mergeCell ref="F3:G3"/>
    <mergeCell ref="H3:I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Lisez-moi</vt:lpstr>
      <vt:lpstr>graph 1</vt:lpstr>
      <vt:lpstr>graph 2 </vt:lpstr>
      <vt:lpstr>tableau 1 heure OSP</vt:lpstr>
      <vt:lpstr>tab 2 Nb. OSP</vt:lpstr>
      <vt:lpstr>tab3 evol activite presta</vt:lpstr>
      <vt:lpstr>tableau 4_heure par intervenant</vt:lpstr>
      <vt:lpstr>graph 3</vt:lpstr>
      <vt:lpstr>Tab 5 evol activite manda</vt:lpstr>
      <vt:lpstr>Tableau A</vt:lpstr>
      <vt:lpstr>'tab 2 Nb. OSP'!Zone_d_impression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services à la personne en 2018 </dc:title>
  <dc:subject>Légère baisse de l'activité, hausse du recours aux organismes prestataires</dc:subject>
  <dc:creator>Dares- service statistique du Ministère du travail</dc:creator>
  <cp:keywords>Dares Résultats; services à la personnes; particuliers employeurs; organismes mandataires; organismes prestataires; emploi direct; heures rémunérées; associations; entreprises privées; organismes publics; garde d'enfant; emplois de maison; Eric Kulanthaivelu; Selma Mahfouz</cp:keywords>
  <cp:lastModifiedBy>SAINT-AMAN, Sylvie (DARES)</cp:lastModifiedBy>
  <cp:lastPrinted>2018-01-04T11:36:38Z</cp:lastPrinted>
  <dcterms:created xsi:type="dcterms:W3CDTF">2006-02-08T14:47:25Z</dcterms:created>
  <dcterms:modified xsi:type="dcterms:W3CDTF">2020-02-26T10:28:11Z</dcterms:modified>
</cp:coreProperties>
</file>