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I:\pdf des DA DI DR 2020 définitifs\2020-004_DR_emploi dans les TPE fin 2018\"/>
    </mc:Choice>
  </mc:AlternateContent>
  <bookViews>
    <workbookView xWindow="120" yWindow="120" windowWidth="28515" windowHeight="12585" tabRatio="636"/>
  </bookViews>
  <sheets>
    <sheet name="Lisez-moi" sheetId="16" r:id="rId1"/>
    <sheet name="Graphique 1" sheetId="1" r:id="rId2"/>
    <sheet name="Graphique 2" sheetId="18" r:id="rId3"/>
    <sheet name="Graphique 3" sheetId="17" r:id="rId4"/>
    <sheet name="Graphique 4" sheetId="19" r:id="rId5"/>
    <sheet name="Tableau 1" sheetId="2" r:id="rId6"/>
    <sheet name="Tableau 2" sheetId="3" r:id="rId7"/>
    <sheet name="Tableau 3" sheetId="6" r:id="rId8"/>
    <sheet name="Tableau 4" sheetId="7" r:id="rId9"/>
    <sheet name="Tableau 5" sheetId="8" r:id="rId10"/>
    <sheet name="Focus - Graphique A" sheetId="13" r:id="rId11"/>
    <sheet name="Focus - Graphique B" sheetId="14" r:id="rId12"/>
    <sheet name="Focus - Tableau A" sheetId="9" r:id="rId13"/>
  </sheets>
  <externalReferences>
    <externalReference r:id="rId14"/>
    <externalReference r:id="rId15"/>
  </externalReferences>
  <calcPr calcId="162913"/>
</workbook>
</file>

<file path=xl/calcChain.xml><?xml version="1.0" encoding="utf-8"?>
<calcChain xmlns="http://schemas.openxmlformats.org/spreadsheetml/2006/main">
  <c r="D31" i="14" l="1"/>
  <c r="C31" i="14"/>
  <c r="B31" i="14"/>
  <c r="C35" i="19" l="1"/>
  <c r="D35" i="19" s="1"/>
  <c r="E35" i="19" s="1"/>
  <c r="F35" i="19" s="1"/>
  <c r="G35" i="19" s="1"/>
  <c r="H35" i="19" s="1"/>
  <c r="I35" i="19" s="1"/>
  <c r="J35" i="19" s="1"/>
  <c r="K35" i="19" s="1"/>
  <c r="L35" i="19" s="1"/>
  <c r="M35" i="19" s="1"/>
  <c r="N35" i="19" s="1"/>
  <c r="O35" i="19" s="1"/>
  <c r="P35" i="19" s="1"/>
  <c r="Q35" i="19" s="1"/>
  <c r="R35" i="19" s="1"/>
  <c r="S35" i="19" s="1"/>
  <c r="T35" i="19" s="1"/>
  <c r="T38" i="19"/>
  <c r="S38" i="19"/>
  <c r="R38" i="19"/>
  <c r="Q38" i="19"/>
  <c r="P38" i="19"/>
  <c r="M38" i="19"/>
  <c r="L38" i="19"/>
  <c r="K38" i="19"/>
  <c r="J36" i="19"/>
  <c r="I36" i="19"/>
  <c r="H36" i="19"/>
  <c r="G36" i="19"/>
  <c r="E36" i="19"/>
  <c r="D36" i="19"/>
  <c r="C36" i="19"/>
  <c r="C35" i="18"/>
  <c r="D35" i="18" s="1"/>
  <c r="E35" i="18" s="1"/>
  <c r="F35" i="18" s="1"/>
  <c r="G35" i="18" s="1"/>
  <c r="H35" i="18" s="1"/>
  <c r="I35" i="18" s="1"/>
  <c r="J35" i="18" s="1"/>
  <c r="K35" i="18" s="1"/>
  <c r="L35" i="18" s="1"/>
  <c r="M35" i="18" s="1"/>
  <c r="N35" i="18" s="1"/>
  <c r="O35" i="18" s="1"/>
  <c r="P35" i="18" s="1"/>
  <c r="Q35" i="18" s="1"/>
  <c r="R35" i="18" s="1"/>
  <c r="S35" i="18" s="1"/>
  <c r="T35" i="18" s="1"/>
  <c r="N35" i="17"/>
  <c r="O35" i="17" s="1"/>
  <c r="P35" i="17" s="1"/>
  <c r="Q35" i="17" s="1"/>
  <c r="R35" i="17" s="1"/>
  <c r="S35" i="17" s="1"/>
  <c r="T35" i="17" s="1"/>
  <c r="M35" i="17"/>
  <c r="C35" i="17"/>
  <c r="D35" i="17" s="1"/>
  <c r="E35" i="17" s="1"/>
  <c r="F35" i="17" s="1"/>
  <c r="G35" i="17" s="1"/>
  <c r="H35" i="17" s="1"/>
  <c r="I35" i="17" s="1"/>
  <c r="J35" i="17" s="1"/>
  <c r="K35" i="17" s="1"/>
</calcChain>
</file>

<file path=xl/sharedStrings.xml><?xml version="1.0" encoding="utf-8"?>
<sst xmlns="http://schemas.openxmlformats.org/spreadsheetml/2006/main" count="265" uniqueCount="141">
  <si>
    <t>Graphique 1</t>
  </si>
  <si>
    <t>Champ : ensemble des salariés (y compris les dirigeants salariés et hors stagiaires ou intérimaires) des entreprises de 1 à 9 salariés hors agriculture, administration publique, activités des ménages, activités extraterritoriales ; France entière (hors Mayotte).</t>
  </si>
  <si>
    <t>Tableau 1</t>
  </si>
  <si>
    <t>En % des
effectifs</t>
  </si>
  <si>
    <t>Part de femmes</t>
  </si>
  <si>
    <t>Industrie</t>
  </si>
  <si>
    <t>Construction</t>
  </si>
  <si>
    <t>Tertiaire</t>
  </si>
  <si>
    <t>Information et communication</t>
  </si>
  <si>
    <t>Activités financières et d'assurance</t>
  </si>
  <si>
    <t>Activités immobilières</t>
  </si>
  <si>
    <t>1 salarié</t>
  </si>
  <si>
    <t>2 salariés</t>
  </si>
  <si>
    <t>3 à 5 salariés</t>
  </si>
  <si>
    <t>6 à 9 salariés</t>
  </si>
  <si>
    <t>Ensemble des salariés</t>
  </si>
  <si>
    <t>* Les données par secteur d'activité sont présentées en nomenclature Naf rév. 2 en 10 postes.</t>
  </si>
  <si>
    <t>** Associations, réparations d'ordinateurs ou de biens personnels, autres services personnels (blanchisserie, coiffure, soins de beauté, etc.).</t>
  </si>
  <si>
    <t xml:space="preserve">*** Les apprentis occupent tous des emplois aidés, en CDD et à temps complet. </t>
  </si>
  <si>
    <t>Par taille d'entreprise</t>
  </si>
  <si>
    <t>Commerce, transports, hébergement et restauration</t>
  </si>
  <si>
    <t>Activités specialisées, scientifiques, de services administratifs et de soutien</t>
  </si>
  <si>
    <t>Enseignement privé, santé et action sociale</t>
  </si>
  <si>
    <t>Tableau 2</t>
  </si>
  <si>
    <t>Ensemble</t>
  </si>
  <si>
    <t>Activités spécialisées, scientifiques, de services administratifs et de soutien</t>
  </si>
  <si>
    <t>Enseignement privé, santé, action sociale</t>
  </si>
  <si>
    <t>* Les données sont présentées en nomenclature Naf rév.2 en 10 postes.</t>
  </si>
  <si>
    <t>Tableau 3</t>
  </si>
  <si>
    <t>En %</t>
  </si>
  <si>
    <t>Tableau 4</t>
  </si>
  <si>
    <t>Alternance</t>
  </si>
  <si>
    <t>Contrat aidé</t>
  </si>
  <si>
    <t>Ensemble des
salariés en
emploi aidé</t>
  </si>
  <si>
    <t>Apprentissage</t>
  </si>
  <si>
    <t>Contrat de
professionnalisation</t>
  </si>
  <si>
    <t>Emploi d'avenir</t>
  </si>
  <si>
    <t>Femmes</t>
  </si>
  <si>
    <t>Hommes</t>
  </si>
  <si>
    <t>* Il s'agit des contrats de génération créés en mars 2013, des emplois tremplin, des contrats adulte-relais, etc.</t>
  </si>
  <si>
    <t>Autres *</t>
  </si>
  <si>
    <t>Tableau 5</t>
  </si>
  <si>
    <t>Moins de 36 heures</t>
  </si>
  <si>
    <t>Entre 36 et moins de 39 heures</t>
  </si>
  <si>
    <t>Entre 39 et moins de 40 heures</t>
  </si>
  <si>
    <t>40 heures ou plus</t>
  </si>
  <si>
    <t>Durée hebdomadaire moyenne de travail (en heures)</t>
  </si>
  <si>
    <t>Moins de 16 heures</t>
  </si>
  <si>
    <t>Entre 16 et moins de 24 heures</t>
  </si>
  <si>
    <t>24 heures ou plus</t>
  </si>
  <si>
    <t>Tableau A</t>
  </si>
  <si>
    <t>Proportion de salariés (en %)…</t>
  </si>
  <si>
    <t>... à temps partiel</t>
  </si>
  <si>
    <t>... en CDD ( y compris emplois aidés)</t>
  </si>
  <si>
    <t>... en emploi aidé (y compris CDD et CDI aidés)</t>
  </si>
  <si>
    <t>* Les données sont présentées en nomenclature Naf rév. 2 en 3 postes.</t>
  </si>
  <si>
    <t xml:space="preserve">** Les apprentis occupent tous des emplois aidés, en CDD et à temps complet. </t>
  </si>
  <si>
    <t>Champ : ensemble des salariés (y compris les dirigeants salariés et hors stagiaires ou intérimaires) des entreprises de 1 à 9 salariés de l'artisanat, hors agriculture, administration publique, activités des ménages, activités extraterritoriales ; France entière (hors Mayotte).</t>
  </si>
  <si>
    <t>Taille</t>
  </si>
  <si>
    <t>Part d'entreprises</t>
  </si>
  <si>
    <t>Part de salariés</t>
  </si>
  <si>
    <t>Proportion de salariés à temps partiel, en CDD ou en emploi aidé dans les TPE au 31 décembre 2018</t>
  </si>
  <si>
    <t>Lecture : au 31 décembre 2018, l'industrie emploie 8,7 % des salariés des TPE ; dans les TPE de l'industrie, 37,8 % des salariés sont des femmes ; dans ces mêmes TPE, 18,5 % de l'ensemble des salariés, 35,8 % des femmes et 8,0 % des hommes sont employés à temps partiel.</t>
  </si>
  <si>
    <t>Source : Dares, enquête Acemo sur les très petites entreprises de 2019.</t>
  </si>
  <si>
    <t>Répartition des TPE et des salariés des TPE par taille d'entreprise au 31 décembre 2018</t>
  </si>
  <si>
    <t>Effectifs au
31/12/2018</t>
  </si>
  <si>
    <t>Graphique 2</t>
  </si>
  <si>
    <t>Secteur d'activité</t>
  </si>
  <si>
    <t xml:space="preserve">Ensemble </t>
  </si>
  <si>
    <t>Proportion de TPE employant un seul salarié par secteur d'activité * au 31 décembre 2018</t>
  </si>
  <si>
    <t>NS</t>
  </si>
  <si>
    <t>Répartition des salariés en emploi aidé par type de contrat et secteur d'activité dans les TPE au 31 décembre 2018</t>
  </si>
  <si>
    <t>CUI/PEC</t>
  </si>
  <si>
    <t>Durée hebdomadaire moyenne de travail déclarée des salariés à temps complet dans les TPE en décembre 2018</t>
  </si>
  <si>
    <t>Lecture : en décembre 2018, la durée de travail hebdomadaire moyenne des salariés à temps complet des TPE est de 36,3 heures ; 66,3 % d'entre eux travaillent moins de 36 heures par semaine.</t>
  </si>
  <si>
    <t>Lecture : en décembre 2018, la durée de travail hebdomadaire moyenne des salariés à temps partiel des TPE est de 18,0 heures ; 36,0 % d'entre eux travaillent moins de 16 heures par semaine.</t>
  </si>
  <si>
    <t>Proportion de salariés à temps partiel, en CDD ou en emploi aidé dans les TPE de l'artisanat au 31 décembre 2018</t>
  </si>
  <si>
    <t>Lecture : au 31 décembre 2018, l'industrie emploie 19,5 % des salariés des TPE de l'artisanat ; dans les TPE artisanales de l'industrie, 38,0 % des salariés sont des femmes ; dans ces mêmes TPE, 18,6 % de l'ensemble des salariés, 36,5 % des femmes et 7,5 % des hommes sont employés à temps partiel.</t>
  </si>
  <si>
    <t>Graphique A</t>
  </si>
  <si>
    <t>TPE artisanales</t>
  </si>
  <si>
    <t>TPE non artisanales</t>
  </si>
  <si>
    <t>Répartition des TPE selon leur caractère artisanal par secteur d'activité au 31 décembre 2018</t>
  </si>
  <si>
    <t>Champ : Champ : ensemble des salariés (y compris les dirigeants salariés et hors stagiaires ou intérimaires) des entreprises de 1 à 9 salariés de l'artisanat, hors agriculture, administration publique, activités des ménages, activités extraterritoriales ; France entière (hors Mayotte).</t>
  </si>
  <si>
    <t>Lecture : au 31 décembre 2018, 36,4 % des TPE sont des entreprises de l'artisanat.</t>
  </si>
  <si>
    <t>Graphique B</t>
  </si>
  <si>
    <t>Répartition des apprentis selon le secteur d'activité dans les TPE par caractère artisanal de l'entreprise au 31 décembre 2018</t>
  </si>
  <si>
    <t>Lecture : au 31 décembre 2018, l'industrie regroupe 6,7 % des TPE ; parmi les TPE de l'industrie, 23,5 % emploient un seul salarié.</t>
  </si>
  <si>
    <t>Lecture : au 31 décembre 2018, les TPE qui emploient 1 salarié représentent 38,2 % de l'ensemble des TPE et regroupent 13,5 % de l'ensemble des salariés des TPE.</t>
  </si>
  <si>
    <t>NS : résultat non significatif.</t>
  </si>
  <si>
    <t>Source</t>
  </si>
  <si>
    <t>Champ</t>
  </si>
  <si>
    <t>Nomenclature</t>
  </si>
  <si>
    <t>Contenu des onglets</t>
  </si>
  <si>
    <t>Contact</t>
  </si>
  <si>
    <t>Pour tout renseignement concernant ces séries, vous pouvez nous contacter par e-mail à l'adresse suivante :</t>
  </si>
  <si>
    <t>dares.communication@dares.travail.gouv.fr</t>
  </si>
  <si>
    <r>
      <t>L'enquête interroge chaque année environ</t>
    </r>
    <r>
      <rPr>
        <b/>
        <sz val="9"/>
        <color indexed="8"/>
        <rFont val="Arial"/>
        <family val="2"/>
      </rPr>
      <t xml:space="preserve"> 60.000 entreprises.</t>
    </r>
  </si>
  <si>
    <t>L'enquête porte sur les entreprises de France entière hors Mayotte employant de 1 à 9 salariés à l’exception des secteurs suivants : agriculture, administration publique (État, collectivités locales, hôpitaux et administrations de sécurité sociale), ménages en tant qu’employeurs et activités extraterritoriales. En outre, intérimaires et stagiaires sont exclus du champ.
Les entreprises sont interrogées par sondage et l'échantillon est renouvelé par quart chaque année.</t>
  </si>
  <si>
    <t>Graphique 1 - Répartition des TPE et des salariés des TPE par taille d'entreprise au 31 décembre 2018</t>
  </si>
  <si>
    <t>Tableau 1 - Proportion de salariés à temps partiel, en CDD ou en emploi aidé dans les TPE au 31 décembre 2018</t>
  </si>
  <si>
    <t>Tableau 2 - Proportion de TPE employant un seul salarié par secteur d'activité au 31 décembre 2018</t>
  </si>
  <si>
    <t>Les secteurs d'activité retenus pour présenter les séries statistiques suivent un niveau d'agrégation dit A17 de la nomenclature agrégée "NA". Celle-ci est fondée sur la nomenclature d'activité économique NAF rév. 2 qui s'est substituée  au 01.01.2008 à la NAF révisée datant de 2003. Ce changement répond, non seulement à un besoin de renouvellement, mais également à un souci d'harmonisation au plan européen et international (pour en savoir plus, voir le site www.insee.fr, rubrique "Définitions et méthodes", puis "Nomenclatures, zonages").</t>
  </si>
  <si>
    <t>Le dispositif d’enquêtes sur l’Activité et les conditions d’emploi de la main-d’œuvre (Acemo) comprend notamment une enquête annuelle sur les très petites entreprises (TPE). 
Cette enquête a plusieurs objectifs : elle permet de mesurer le nombre, et de caractériser, les salariés ayant bénéficié de la revalorisation du salaire minimum interprofessionnel de croissance (Smic) au 1er janvier de l’année (qui fait l'objet d'une publication à part). Concernant l’emploi, l’enquête permet d’estimer la proportion et le nombre d‘emplois vacants  et d’obtenir des données sociodémographiques des salariés (sexe, catégorie socioprofessionnelle). Elle fournit aussi les proportions de salariés employés en contrat à durée déterminée (CDD), et de salariés ayant un emploi aidé dans les très petites entreprises. Concernant la durée du travail, l’enquête fournit la proportion de salariés à temps partiel, la durée hebdomadaire de travail des salariés à temps complet d’une part, à temps partiel d’autre part. Ces données sont notamment utilisées pour le calcul du volume d’heures travaillées et pour compléter les informations obtenues à partir des entreprises de 10 salariés ou plus dans l’enquête Acemo trimestrielle. Elle permet d’estimer l’existence des dispositifs d’épargne salariale. Avec l’instauration de modules tournants, l’enquête permet également, selon un rythme quadriennal, de recueillir de l’information sur la formation professionnelle, les relations professionnelles, d’approfondir la connaissance des mécanismes d’épargne salariale ou encore de mieux caractériser les salariés (notamment les dirigeants salariés).</t>
  </si>
  <si>
    <t>Graphique 3</t>
  </si>
  <si>
    <t>Année</t>
  </si>
  <si>
    <t>TPE</t>
  </si>
  <si>
    <t>TPE (hors apprentis)</t>
  </si>
  <si>
    <t>Source : Dares, enquêtes Acemo sur les très petites entreprises.</t>
  </si>
  <si>
    <t>* Les données 2009 sont disponibles au 30 juin et au 31 décembre.</t>
  </si>
  <si>
    <t>Graphique 4</t>
  </si>
  <si>
    <t>Lecture : au 30 juin 2000, 34,3 % des salariés des TPE sont employés à temps partiel. En excluant les apprentis, cette proportion est de 36,3 %.</t>
  </si>
  <si>
    <t>Part des salariés des TPE employés à temps partiel, de 2000 à 2018</t>
  </si>
  <si>
    <t>Part des salariés des TPE employés en CDD, de 2000 à 2018</t>
  </si>
  <si>
    <t>Part des salariés des TPE ayant un emploi aidé, de 2000 à 2018</t>
  </si>
  <si>
    <t>Lecture : au 30 juin 2000, 19,3 % des salariés des TPE ont un contrat aidé ou sont en alternance. En excluant les apprentis, cette proportion est de 14,7 %.</t>
  </si>
  <si>
    <t>* Les données 2009 sont disponibles au 30 juin et au 31 décembre. Le saut consécutif au changement de date en 2009 est lié à une saisonnalité importante des contrats courts, plus fréquents au cours du deuxième trimestre.</t>
  </si>
  <si>
    <t>Graphique 2 - Part des salariés des TPE employés à temps partiel, de 2000 à 2018</t>
  </si>
  <si>
    <t>Graphique 3 - Part des salariés des TPE employés en CDD, de 2000 à 2018</t>
  </si>
  <si>
    <t>Graphique 4 - Part des salariés des TPE ayant un emploi aidé, de 2000 à 2018</t>
  </si>
  <si>
    <t>Champ jusqu'en 2016 : ensemble des salariés (hors stagiaires et intérimaires) des entreprises de 1 à 9 salariés hors agriculture, administration publique, syndicats de copropriété, associations loi 1901 de l'action sociale, activités des ménages, activités extraterritoriales ; France métropolitaine.</t>
  </si>
  <si>
    <t>Tableau 3 - Répartition des salariés en emploi aidé par type de contrat et secteur d'activité dans les TPE au 31 décembre 2018</t>
  </si>
  <si>
    <t>Tableau 4 - Durée hebdomadaire moyenne de travail déclarée des salariés à temps complet dans les TPE en décembre 2018</t>
  </si>
  <si>
    <t>Tableau 5 - Durée hebdomadaire moyenne de travail déclarée des salariés à temps partiel dans les TPE en décembre 2018</t>
  </si>
  <si>
    <t>Lecture : au 31 décembre 2018, 16,3 % des apprentis des TPE sont dans une entreprise de l'industrie ; 68,2 % des apprentis des TPE sont dans une TPE artisanale ; 15,7 % des apprentis sont dans une TPE artisanale de l'industrie.</t>
  </si>
  <si>
    <t>Source : Dares, enquête Acemo 2019 sur les très petites entreprises (TPE).</t>
  </si>
  <si>
    <t xml:space="preserve">En % </t>
  </si>
  <si>
    <t>** Champ à partir de 2017 : ensemble des salariés (y compris les dirigeants salariés et hors stagiaires ou intérimaires) des entreprises de 1 à 9 salariés hors agriculture, administration publique, activités des ménages, activités extraterritoriales ; France entière (hors Mayotte).</t>
  </si>
  <si>
    <t>Lecture : au 30 juin 2000, 16,1 % des salariés des TPE sont employés en CDD. En excluant les apprentis, cette proportion est de 11,4 %.</t>
  </si>
  <si>
    <t>Par secteur d'activité*</t>
  </si>
  <si>
    <t>Arts, spectacles ou autres activités de service**</t>
  </si>
  <si>
    <t>Ensemble des salariés hors apprentis***</t>
  </si>
  <si>
    <t>Ensemble 
des TPE</t>
  </si>
  <si>
    <t>Proportion 
de TPE employant
un seul salarié</t>
  </si>
  <si>
    <t>Lecture : au 31 décembre 2018, 8,4 % des salariés des TPE en emploi aidé travaillent dans l'industrie. Parmi ces salariés, 91,5 % sont en apprentissage, 5,5 % en contrat de professionnalisation, 2,2 % en CUI ou en PEC, et 0,8 % en emploi d’avenir.</t>
  </si>
  <si>
    <t>Durée hebdomadaire moyenne de travail déclarée des salariés à temps partiel 
dans les TPE en décembre 2018</t>
  </si>
  <si>
    <t>Ensemble des salariés hors apprentis**</t>
  </si>
  <si>
    <t>... en emploi aidé (y compris CDD 
et CDI aidés)</t>
  </si>
  <si>
    <t>Focus - Graphique A - Répartition des TPE selon leur caractère artisanal par secteur d'activité au 31 décembre 2018</t>
  </si>
  <si>
    <t>Focus - Graphique B - Répartition des apprentis selon le secteur d'activité dans les TPE par caractère artisanal de l'entreprise au 31 décembre 2018</t>
  </si>
  <si>
    <t>Focus - Tableau A - Proportion de salariés à temps partiel, en CDD ou en emploi aidé dans les TPE de l'artisanat au 31 décembre 2018</t>
  </si>
  <si>
    <r>
      <rPr>
        <b/>
        <sz val="12"/>
        <rFont val="Arial"/>
        <family val="2"/>
      </rPr>
      <t>L'emploi dans les très petites entreprises fin 2018</t>
    </r>
    <r>
      <rPr>
        <b/>
        <sz val="10"/>
        <rFont val="Arial"/>
        <family val="2"/>
      </rPr>
      <t xml:space="preserve">
</t>
    </r>
    <r>
      <rPr>
        <sz val="11"/>
        <rFont val="Arial"/>
        <family val="2"/>
      </rPr>
      <t>39 % de leurs salariés travaillent dans une entreprise de l'artisanat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</si>
</sst>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_-* #,##0.00\ _€_-;\-* #,##0.00\ _€_-;_-* \-??\ _€_-;_-@_-"/>
    <numFmt numFmtId="167" formatCode="_-* #,##0.0\ _€_-;\-* #,##0.0\ _€_-;_-* \-??\ _€_-;_-@_-"/>
  </numFmts>
  <fonts count="23" x14ac:knownFonts="1">
    <font>
      <sz val="11"/>
      <color theme="1"/>
      <name val="Calibri"/>
      <family val="2"/>
      <scheme val="minor"/>
    </font>
    <font>
      <b/>
      <sz val="11"/>
      <color theme="1"/>
      <name val="Calibri"/>
      <family val="2"/>
      <scheme val="minor"/>
    </font>
    <font>
      <b/>
      <sz val="10"/>
      <name val="Arial"/>
      <family val="2"/>
    </font>
    <font>
      <sz val="8"/>
      <name val="Arial"/>
      <family val="2"/>
    </font>
    <font>
      <sz val="11"/>
      <name val="Times New Roman"/>
      <family val="1"/>
    </font>
    <font>
      <i/>
      <sz val="11"/>
      <name val="Times New Roman"/>
      <family val="1"/>
    </font>
    <font>
      <i/>
      <sz val="10"/>
      <name val="Arial"/>
      <family val="2"/>
    </font>
    <font>
      <sz val="10"/>
      <name val="Arial"/>
      <family val="2"/>
    </font>
    <font>
      <b/>
      <sz val="10"/>
      <name val="MS Sans Serif"/>
      <family val="2"/>
    </font>
    <font>
      <b/>
      <sz val="9"/>
      <name val="Arial"/>
      <family val="2"/>
    </font>
    <font>
      <sz val="9"/>
      <name val="Arial"/>
      <family val="2"/>
    </font>
    <font>
      <b/>
      <sz val="10"/>
      <name val="Arial"/>
    </font>
    <font>
      <sz val="10"/>
      <name val="MS Sans Serif"/>
      <family val="2"/>
    </font>
    <font>
      <b/>
      <sz val="8"/>
      <name val="Arial"/>
      <family val="2"/>
    </font>
    <font>
      <sz val="9"/>
      <color indexed="8"/>
      <name val="Arial"/>
      <family val="2"/>
    </font>
    <font>
      <b/>
      <sz val="9"/>
      <color indexed="8"/>
      <name val="Arial"/>
      <family val="2"/>
    </font>
    <font>
      <u/>
      <sz val="10"/>
      <color indexed="12"/>
      <name val="Arial"/>
      <family val="2"/>
    </font>
    <font>
      <u/>
      <sz val="9"/>
      <color indexed="12"/>
      <name val="Arial"/>
      <family val="2"/>
    </font>
    <font>
      <sz val="8"/>
      <color indexed="8"/>
      <name val="Arial"/>
      <family val="2"/>
    </font>
    <font>
      <sz val="8"/>
      <color theme="1"/>
      <name val="Arial"/>
      <family val="2"/>
    </font>
    <font>
      <b/>
      <sz val="11"/>
      <name val="Times New Roman"/>
      <family val="1"/>
    </font>
    <font>
      <b/>
      <sz val="12"/>
      <name val="Arial"/>
      <family val="2"/>
    </font>
    <font>
      <sz val="11"/>
      <name val="Arial"/>
      <family val="2"/>
    </font>
  </fonts>
  <fills count="9">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19">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s>
  <cellStyleXfs count="4">
    <xf numFmtId="0" fontId="0" fillId="0" borderId="0"/>
    <xf numFmtId="166" fontId="7" fillId="0" borderId="0" applyFill="0" applyBorder="0" applyAlignment="0" applyProtection="0"/>
    <xf numFmtId="0" fontId="12" fillId="0" borderId="0"/>
    <xf numFmtId="0" fontId="16" fillId="0" borderId="0" applyNumberFormat="0" applyFill="0" applyBorder="0" applyAlignment="0" applyProtection="0">
      <alignment vertical="top"/>
      <protection locked="0"/>
    </xf>
  </cellStyleXfs>
  <cellXfs count="175">
    <xf numFmtId="0" fontId="0" fillId="0" borderId="0" xfId="0"/>
    <xf numFmtId="0" fontId="4" fillId="0" borderId="1" xfId="0" applyFont="1" applyBorder="1"/>
    <xf numFmtId="0" fontId="4" fillId="0" borderId="0" xfId="0" applyFont="1"/>
    <xf numFmtId="0" fontId="4" fillId="0" borderId="3" xfId="0" applyFont="1" applyBorder="1"/>
    <xf numFmtId="164" fontId="4" fillId="0" borderId="1" xfId="0" applyNumberFormat="1" applyFont="1" applyBorder="1"/>
    <xf numFmtId="0" fontId="4" fillId="0" borderId="0" xfId="0" applyFont="1" applyBorder="1"/>
    <xf numFmtId="3" fontId="4" fillId="0" borderId="4" xfId="0" applyNumberFormat="1" applyFont="1" applyBorder="1"/>
    <xf numFmtId="164" fontId="4" fillId="0" borderId="0" xfId="0" applyNumberFormat="1" applyFont="1" applyBorder="1"/>
    <xf numFmtId="164" fontId="4" fillId="0" borderId="5" xfId="0" applyNumberFormat="1" applyFont="1" applyBorder="1"/>
    <xf numFmtId="164" fontId="4" fillId="0" borderId="4" xfId="0" applyNumberFormat="1" applyFont="1" applyBorder="1"/>
    <xf numFmtId="0" fontId="5" fillId="0" borderId="0" xfId="0" applyFont="1" applyBorder="1"/>
    <xf numFmtId="3" fontId="5" fillId="0" borderId="4" xfId="0" applyNumberFormat="1" applyFont="1" applyBorder="1"/>
    <xf numFmtId="164" fontId="5" fillId="0" borderId="0" xfId="0" applyNumberFormat="1" applyFont="1" applyBorder="1"/>
    <xf numFmtId="164" fontId="5" fillId="0" borderId="5" xfId="0" applyNumberFormat="1" applyFont="1" applyBorder="1"/>
    <xf numFmtId="164" fontId="5" fillId="0" borderId="4" xfId="0" applyNumberFormat="1" applyFont="1" applyBorder="1"/>
    <xf numFmtId="0" fontId="4" fillId="0" borderId="6" xfId="0" applyFont="1" applyBorder="1"/>
    <xf numFmtId="3" fontId="4" fillId="0" borderId="7" xfId="0" applyNumberFormat="1" applyFont="1" applyBorder="1"/>
    <xf numFmtId="164" fontId="4" fillId="0" borderId="8" xfId="0" applyNumberFormat="1" applyFont="1" applyBorder="1"/>
    <xf numFmtId="164" fontId="4" fillId="0" borderId="7" xfId="0" applyNumberFormat="1" applyFont="1" applyBorder="1"/>
    <xf numFmtId="164" fontId="4" fillId="0" borderId="6" xfId="0" applyNumberFormat="1" applyFont="1" applyBorder="1"/>
    <xf numFmtId="0" fontId="4" fillId="0" borderId="9" xfId="0" applyFont="1" applyBorder="1"/>
    <xf numFmtId="3" fontId="4" fillId="0" borderId="10" xfId="0" applyNumberFormat="1" applyFont="1" applyBorder="1"/>
    <xf numFmtId="164" fontId="4" fillId="0" borderId="11" xfId="0" applyNumberFormat="1" applyFont="1" applyBorder="1"/>
    <xf numFmtId="164" fontId="4" fillId="0" borderId="10" xfId="0" applyNumberFormat="1" applyFont="1" applyBorder="1"/>
    <xf numFmtId="164" fontId="4" fillId="0" borderId="9" xfId="0" applyNumberFormat="1" applyFont="1" applyBorder="1"/>
    <xf numFmtId="0" fontId="4" fillId="0" borderId="5" xfId="0" applyFont="1" applyBorder="1"/>
    <xf numFmtId="3" fontId="4" fillId="0" borderId="0" xfId="0" applyNumberFormat="1" applyFont="1" applyBorder="1"/>
    <xf numFmtId="164" fontId="4" fillId="0" borderId="0" xfId="0" applyNumberFormat="1" applyFont="1" applyBorder="1" applyAlignment="1">
      <alignment wrapText="1"/>
    </xf>
    <xf numFmtId="164" fontId="4" fillId="0" borderId="4" xfId="0" applyNumberFormat="1" applyFont="1" applyBorder="1" applyAlignment="1">
      <alignment wrapText="1"/>
    </xf>
    <xf numFmtId="0" fontId="4" fillId="0" borderId="4" xfId="0" applyFont="1" applyBorder="1"/>
    <xf numFmtId="164" fontId="5" fillId="0" borderId="1" xfId="0" applyNumberFormat="1" applyFont="1" applyBorder="1"/>
    <xf numFmtId="164" fontId="5" fillId="0" borderId="2" xfId="0" applyNumberFormat="1" applyFont="1" applyBorder="1"/>
    <xf numFmtId="3" fontId="5" fillId="0" borderId="2" xfId="0" applyNumberFormat="1" applyFont="1" applyBorder="1"/>
    <xf numFmtId="164" fontId="4" fillId="0" borderId="9" xfId="0" applyNumberFormat="1" applyFont="1" applyBorder="1" applyAlignment="1">
      <alignment wrapText="1"/>
    </xf>
    <xf numFmtId="164" fontId="4" fillId="0" borderId="10" xfId="0" applyNumberFormat="1" applyFont="1" applyBorder="1" applyAlignment="1">
      <alignment wrapText="1"/>
    </xf>
    <xf numFmtId="164" fontId="4" fillId="0" borderId="11" xfId="0" applyNumberFormat="1" applyFont="1" applyBorder="1" applyAlignment="1">
      <alignment wrapText="1"/>
    </xf>
    <xf numFmtId="0" fontId="0" fillId="0" borderId="4" xfId="0" applyBorder="1"/>
    <xf numFmtId="0" fontId="4" fillId="0" borderId="15" xfId="0" applyFont="1" applyBorder="1"/>
    <xf numFmtId="165" fontId="4" fillId="0" borderId="5" xfId="0" applyNumberFormat="1" applyFont="1" applyBorder="1"/>
    <xf numFmtId="165" fontId="5" fillId="0" borderId="5" xfId="0" applyNumberFormat="1" applyFont="1" applyBorder="1"/>
    <xf numFmtId="0" fontId="2" fillId="0" borderId="12" xfId="0" applyFont="1" applyFill="1" applyBorder="1" applyAlignment="1"/>
    <xf numFmtId="0" fontId="2" fillId="0" borderId="16" xfId="0" applyFont="1" applyFill="1" applyBorder="1"/>
    <xf numFmtId="0" fontId="2" fillId="0" borderId="17" xfId="0" applyFont="1" applyFill="1" applyBorder="1"/>
    <xf numFmtId="0" fontId="6" fillId="0" borderId="17" xfId="0" applyFont="1" applyFill="1" applyBorder="1" applyAlignment="1">
      <alignment horizontal="left" indent="1"/>
    </xf>
    <xf numFmtId="0" fontId="6" fillId="0" borderId="17" xfId="0" applyFont="1" applyFill="1" applyBorder="1" applyAlignment="1">
      <alignment horizontal="left" wrapText="1" indent="1"/>
    </xf>
    <xf numFmtId="0" fontId="6" fillId="0" borderId="18" xfId="0" applyFont="1" applyFill="1" applyBorder="1" applyAlignment="1">
      <alignment horizontal="left" indent="1"/>
    </xf>
    <xf numFmtId="0" fontId="4" fillId="0" borderId="12" xfId="0" applyFont="1" applyBorder="1"/>
    <xf numFmtId="165" fontId="4" fillId="0" borderId="14" xfId="0" applyNumberFormat="1" applyFont="1" applyBorder="1"/>
    <xf numFmtId="165" fontId="5" fillId="0" borderId="14" xfId="0" applyNumberFormat="1" applyFont="1" applyBorder="1"/>
    <xf numFmtId="165" fontId="4" fillId="0" borderId="12" xfId="0" applyNumberFormat="1" applyFont="1" applyBorder="1"/>
    <xf numFmtId="164" fontId="0" fillId="0" borderId="14" xfId="0" applyNumberFormat="1" applyBorder="1" applyAlignment="1">
      <alignment horizontal="center"/>
    </xf>
    <xf numFmtId="0" fontId="0" fillId="0" borderId="12" xfId="0" applyBorder="1" applyAlignment="1">
      <alignment horizontal="center"/>
    </xf>
    <xf numFmtId="164" fontId="0" fillId="0" borderId="13" xfId="0" applyNumberFormat="1" applyBorder="1" applyAlignment="1">
      <alignment horizontal="center"/>
    </xf>
    <xf numFmtId="0" fontId="0" fillId="0" borderId="0" xfId="0" applyAlignment="1">
      <alignment horizontal="right"/>
    </xf>
    <xf numFmtId="0" fontId="0" fillId="0" borderId="8" xfId="0" applyBorder="1"/>
    <xf numFmtId="164" fontId="0" fillId="0" borderId="8" xfId="0" applyNumberFormat="1" applyBorder="1" applyAlignment="1">
      <alignment wrapText="1"/>
    </xf>
    <xf numFmtId="0" fontId="0" fillId="0" borderId="11" xfId="0" applyBorder="1" applyAlignment="1">
      <alignment horizontal="center" wrapText="1"/>
    </xf>
    <xf numFmtId="0" fontId="0" fillId="0" borderId="5" xfId="0" applyBorder="1"/>
    <xf numFmtId="0" fontId="0" fillId="0" borderId="14" xfId="0" applyBorder="1"/>
    <xf numFmtId="164" fontId="0" fillId="0" borderId="14" xfId="0" applyNumberFormat="1" applyBorder="1"/>
    <xf numFmtId="164" fontId="0" fillId="0" borderId="15" xfId="0" applyNumberFormat="1" applyBorder="1" applyAlignment="1">
      <alignment horizontal="center"/>
    </xf>
    <xf numFmtId="0" fontId="0" fillId="0" borderId="13" xfId="0" applyBorder="1"/>
    <xf numFmtId="164" fontId="0" fillId="0" borderId="13" xfId="0" applyNumberFormat="1" applyBorder="1"/>
    <xf numFmtId="0" fontId="0" fillId="0" borderId="15" xfId="0" applyBorder="1"/>
    <xf numFmtId="164" fontId="0" fillId="0" borderId="15" xfId="0" applyNumberFormat="1" applyBorder="1"/>
    <xf numFmtId="0" fontId="1" fillId="0" borderId="14" xfId="0" applyFont="1" applyBorder="1"/>
    <xf numFmtId="164" fontId="1" fillId="0" borderId="14" xfId="0" applyNumberFormat="1" applyFont="1" applyBorder="1"/>
    <xf numFmtId="164" fontId="1" fillId="0" borderId="14" xfId="0" applyNumberFormat="1" applyFont="1" applyBorder="1" applyAlignment="1">
      <alignment horizontal="center"/>
    </xf>
    <xf numFmtId="164" fontId="0" fillId="0" borderId="1" xfId="0" applyNumberFormat="1" applyBorder="1"/>
    <xf numFmtId="0" fontId="0" fillId="0" borderId="7" xfId="0" applyBorder="1"/>
    <xf numFmtId="164" fontId="0" fillId="0" borderId="5" xfId="0" applyNumberFormat="1" applyBorder="1" applyAlignment="1">
      <alignment horizontal="center"/>
    </xf>
    <xf numFmtId="164" fontId="0" fillId="0" borderId="8" xfId="0" applyNumberFormat="1" applyBorder="1" applyAlignment="1">
      <alignment horizontal="center"/>
    </xf>
    <xf numFmtId="164" fontId="0" fillId="0" borderId="3" xfId="0" applyNumberFormat="1" applyBorder="1" applyAlignment="1">
      <alignment horizontal="center"/>
    </xf>
    <xf numFmtId="164" fontId="1" fillId="0" borderId="5" xfId="0" applyNumberFormat="1" applyFont="1" applyBorder="1" applyAlignment="1">
      <alignment horizontal="center"/>
    </xf>
    <xf numFmtId="3" fontId="4" fillId="0" borderId="10" xfId="0" applyNumberFormat="1" applyFont="1" applyBorder="1" applyAlignment="1">
      <alignment wrapText="1"/>
    </xf>
    <xf numFmtId="164" fontId="0" fillId="0" borderId="4" xfId="0" applyNumberFormat="1" applyBorder="1"/>
    <xf numFmtId="164" fontId="7" fillId="0" borderId="4" xfId="0" applyNumberFormat="1" applyFont="1" applyBorder="1" applyAlignment="1">
      <alignment horizontal="center"/>
    </xf>
    <xf numFmtId="0" fontId="0" fillId="0" borderId="0" xfId="0" applyBorder="1"/>
    <xf numFmtId="0" fontId="0" fillId="0" borderId="12" xfId="0" applyBorder="1"/>
    <xf numFmtId="0" fontId="8" fillId="0" borderId="12" xfId="0" applyFont="1" applyBorder="1"/>
    <xf numFmtId="0" fontId="2" fillId="0" borderId="0" xfId="0" applyFont="1" applyFill="1" applyBorder="1" applyAlignment="1">
      <alignment horizontal="left" vertical="center" wrapText="1"/>
    </xf>
    <xf numFmtId="0" fontId="2" fillId="0" borderId="0" xfId="0" applyFont="1" applyFill="1" applyAlignment="1">
      <alignment vertical="center"/>
    </xf>
    <xf numFmtId="0" fontId="0" fillId="2" borderId="0" xfId="0" applyFill="1"/>
    <xf numFmtId="0" fontId="3" fillId="0" borderId="0" xfId="0" applyFont="1" applyFill="1" applyBorder="1" applyAlignment="1">
      <alignment horizontal="left"/>
    </xf>
    <xf numFmtId="164" fontId="10" fillId="3" borderId="4" xfId="0" applyNumberFormat="1" applyFont="1" applyFill="1" applyBorder="1" applyAlignment="1">
      <alignment horizontal="left" vertical="center" wrapText="1"/>
    </xf>
    <xf numFmtId="164" fontId="0" fillId="3" borderId="14" xfId="0" applyNumberFormat="1" applyFill="1" applyBorder="1" applyAlignment="1">
      <alignment horizontal="center"/>
    </xf>
    <xf numFmtId="164" fontId="10" fillId="3" borderId="7" xfId="0" applyNumberFormat="1" applyFont="1" applyFill="1" applyBorder="1" applyAlignment="1">
      <alignment horizontal="left" vertical="center" wrapText="1"/>
    </xf>
    <xf numFmtId="164" fontId="0" fillId="3" borderId="13" xfId="0" applyNumberFormat="1" applyFill="1" applyBorder="1" applyAlignment="1">
      <alignment horizontal="center"/>
    </xf>
    <xf numFmtId="0" fontId="0" fillId="0" borderId="0" xfId="0" applyFill="1" applyAlignment="1">
      <alignment vertical="center"/>
    </xf>
    <xf numFmtId="0" fontId="2" fillId="0" borderId="0" xfId="0" applyFont="1"/>
    <xf numFmtId="0" fontId="9" fillId="3" borderId="2" xfId="0" applyFont="1" applyFill="1" applyBorder="1"/>
    <xf numFmtId="167" fontId="9" fillId="3" borderId="15" xfId="1" applyNumberFormat="1" applyFont="1" applyFill="1" applyBorder="1" applyAlignment="1" applyProtection="1">
      <alignment horizontal="center" vertical="center" wrapText="1"/>
    </xf>
    <xf numFmtId="167" fontId="9" fillId="3" borderId="3" xfId="1" applyNumberFormat="1" applyFont="1" applyFill="1" applyBorder="1" applyAlignment="1" applyProtection="1">
      <alignment horizontal="center" vertical="center" wrapText="1"/>
    </xf>
    <xf numFmtId="0" fontId="9" fillId="3" borderId="2" xfId="0" applyFont="1" applyFill="1" applyBorder="1" applyAlignment="1">
      <alignment vertical="top" wrapText="1"/>
    </xf>
    <xf numFmtId="164" fontId="2" fillId="3" borderId="15" xfId="0" applyNumberFormat="1" applyFont="1" applyFill="1" applyBorder="1" applyAlignment="1">
      <alignment horizontal="center"/>
    </xf>
    <xf numFmtId="164" fontId="2" fillId="3" borderId="3" xfId="0" applyNumberFormat="1" applyFont="1" applyFill="1" applyBorder="1" applyAlignment="1">
      <alignment horizontal="center"/>
    </xf>
    <xf numFmtId="164" fontId="0" fillId="3" borderId="14" xfId="0" applyNumberFormat="1" applyFill="1" applyBorder="1" applyAlignment="1">
      <alignment horizontal="center" wrapText="1"/>
    </xf>
    <xf numFmtId="164" fontId="0" fillId="3" borderId="5" xfId="0" applyNumberFormat="1" applyFill="1" applyBorder="1" applyAlignment="1">
      <alignment horizontal="center"/>
    </xf>
    <xf numFmtId="164" fontId="0" fillId="3" borderId="8" xfId="0" applyNumberFormat="1" applyFill="1" applyBorder="1" applyAlignment="1">
      <alignment horizontal="center"/>
    </xf>
    <xf numFmtId="0" fontId="11" fillId="0" borderId="0" xfId="0" applyFont="1" applyFill="1" applyBorder="1" applyAlignment="1">
      <alignment vertical="center" wrapText="1"/>
    </xf>
    <xf numFmtId="164" fontId="0" fillId="0" borderId="0" xfId="0" applyNumberFormat="1"/>
    <xf numFmtId="0" fontId="0" fillId="4" borderId="12" xfId="0" applyFill="1" applyBorder="1"/>
    <xf numFmtId="164" fontId="0" fillId="4" borderId="12" xfId="0" applyNumberFormat="1" applyFill="1" applyBorder="1"/>
    <xf numFmtId="0" fontId="1" fillId="4" borderId="12" xfId="0" applyFont="1" applyFill="1" applyBorder="1"/>
    <xf numFmtId="0" fontId="13" fillId="5" borderId="0" xfId="0" applyFont="1" applyFill="1" applyAlignment="1">
      <alignment horizontal="left" wrapText="1"/>
    </xf>
    <xf numFmtId="0" fontId="10" fillId="0" borderId="0" xfId="0" applyFont="1"/>
    <xf numFmtId="0" fontId="16" fillId="8" borderId="0" xfId="3" applyFill="1" applyAlignment="1" applyProtection="1">
      <alignment horizontal="left" vertical="center"/>
    </xf>
    <xf numFmtId="0" fontId="0" fillId="8" borderId="0" xfId="0" applyFill="1"/>
    <xf numFmtId="0" fontId="1" fillId="0" borderId="0" xfId="0" applyFont="1"/>
    <xf numFmtId="0" fontId="0" fillId="0" borderId="0" xfId="0" applyAlignment="1">
      <alignment horizontal="center"/>
    </xf>
    <xf numFmtId="164" fontId="0" fillId="2" borderId="0" xfId="0" applyNumberFormat="1" applyFill="1"/>
    <xf numFmtId="0" fontId="19" fillId="0" borderId="0" xfId="0" applyFont="1" applyAlignment="1">
      <alignment horizontal="left"/>
    </xf>
    <xf numFmtId="0" fontId="0" fillId="0" borderId="0" xfId="0" applyAlignment="1">
      <alignment horizontal="left"/>
    </xf>
    <xf numFmtId="0" fontId="2" fillId="0" borderId="0" xfId="0" applyFont="1" applyFill="1" applyBorder="1" applyAlignment="1">
      <alignment horizontal="left" vertical="center" wrapText="1"/>
    </xf>
    <xf numFmtId="0" fontId="2" fillId="0" borderId="0" xfId="0" applyFont="1" applyAlignment="1">
      <alignment horizontal="center" vertical="center" wrapText="1"/>
    </xf>
    <xf numFmtId="0" fontId="14" fillId="6" borderId="0" xfId="0" applyFont="1" applyFill="1" applyAlignment="1">
      <alignment horizontal="left" vertical="center" wrapText="1"/>
    </xf>
    <xf numFmtId="0" fontId="13" fillId="5" borderId="0" xfId="0" applyFont="1" applyFill="1" applyAlignment="1">
      <alignment horizontal="left" vertical="center" wrapText="1"/>
    </xf>
    <xf numFmtId="0" fontId="18" fillId="6" borderId="0" xfId="0" applyFont="1" applyFill="1" applyAlignment="1">
      <alignment horizontal="left" vertical="center" wrapText="1"/>
    </xf>
    <xf numFmtId="0" fontId="10" fillId="0" borderId="0" xfId="0" applyFont="1" applyAlignment="1">
      <alignment horizontal="left" vertical="center" wrapText="1"/>
    </xf>
    <xf numFmtId="0" fontId="13" fillId="5" borderId="0" xfId="0" applyFont="1" applyFill="1" applyAlignment="1">
      <alignment horizontal="left" wrapText="1"/>
    </xf>
    <xf numFmtId="0" fontId="3" fillId="0" borderId="0" xfId="0" applyFont="1" applyAlignment="1">
      <alignment wrapText="1"/>
    </xf>
    <xf numFmtId="0" fontId="16" fillId="7" borderId="0" xfId="3" applyFill="1" applyAlignment="1" applyProtection="1">
      <alignment horizontal="left" vertical="center" wrapText="1"/>
    </xf>
    <xf numFmtId="0" fontId="16" fillId="7" borderId="0" xfId="3" applyFill="1" applyAlignment="1" applyProtection="1">
      <alignment vertical="center" wrapText="1"/>
    </xf>
    <xf numFmtId="0" fontId="17" fillId="6" borderId="0" xfId="3" applyFont="1" applyFill="1" applyAlignment="1" applyProtection="1">
      <alignment horizontal="left" vertical="center" wrapText="1"/>
    </xf>
    <xf numFmtId="0" fontId="16" fillId="7" borderId="0" xfId="3" applyFill="1" applyAlignment="1" applyProtection="1">
      <alignment horizontal="left" vertical="center"/>
    </xf>
    <xf numFmtId="0" fontId="2" fillId="0" borderId="0" xfId="0" applyFont="1" applyFill="1" applyAlignment="1">
      <alignment horizontal="lef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0" xfId="0" applyNumberFormat="1" applyFont="1" applyFill="1" applyBorder="1" applyAlignment="1">
      <alignment horizontal="left" vertical="center" wrapText="1"/>
    </xf>
    <xf numFmtId="0" fontId="19" fillId="0" borderId="0" xfId="0" applyFont="1" applyAlignment="1">
      <alignment horizontal="left" wrapText="1"/>
    </xf>
    <xf numFmtId="0" fontId="19" fillId="0" borderId="0" xfId="0" applyFont="1" applyAlignment="1">
      <alignment horizontal="left"/>
    </xf>
    <xf numFmtId="0" fontId="0" fillId="0" borderId="0" xfId="0" applyAlignment="1">
      <alignment horizontal="center"/>
    </xf>
    <xf numFmtId="0" fontId="2" fillId="0" borderId="9"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3" fillId="0" borderId="0" xfId="0" applyFont="1" applyFill="1" applyBorder="1" applyAlignment="1">
      <alignment vertical="center"/>
    </xf>
    <xf numFmtId="0" fontId="3" fillId="0" borderId="0" xfId="0" applyFont="1" applyFill="1" applyAlignment="1">
      <alignment horizontal="left" vertical="center"/>
    </xf>
    <xf numFmtId="0" fontId="0" fillId="0" borderId="10" xfId="0" applyBorder="1" applyAlignment="1">
      <alignment horizontal="center"/>
    </xf>
    <xf numFmtId="0" fontId="0" fillId="0" borderId="11" xfId="0" applyBorder="1" applyAlignment="1">
      <alignment horizontal="center"/>
    </xf>
    <xf numFmtId="0" fontId="0" fillId="0" borderId="9" xfId="0" applyBorder="1" applyAlignment="1">
      <alignment horizontal="center"/>
    </xf>
    <xf numFmtId="0" fontId="2" fillId="0" borderId="0" xfId="0" applyFont="1" applyFill="1" applyBorder="1"/>
    <xf numFmtId="0" fontId="0" fillId="0" borderId="0" xfId="0" applyAlignment="1">
      <alignment horizontal="right" vertical="center"/>
    </xf>
    <xf numFmtId="0" fontId="7" fillId="0" borderId="0" xfId="0" applyFont="1" applyFill="1" applyBorder="1" applyAlignment="1">
      <alignment horizontal="right" vertical="center" wrapText="1"/>
    </xf>
    <xf numFmtId="0" fontId="20" fillId="0" borderId="12" xfId="0" applyFont="1" applyBorder="1" applyAlignment="1">
      <alignment horizontal="center" vertical="center" wrapText="1"/>
    </xf>
    <xf numFmtId="0" fontId="20" fillId="0" borderId="11" xfId="0" applyFont="1" applyBorder="1" applyAlignment="1">
      <alignment horizontal="center" vertical="center" wrapText="1"/>
    </xf>
    <xf numFmtId="164" fontId="0" fillId="0" borderId="11" xfId="0" applyNumberFormat="1"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164" fontId="0" fillId="0" borderId="5" xfId="0" applyNumberFormat="1" applyBorder="1" applyAlignment="1">
      <alignment horizontal="center" vertical="center"/>
    </xf>
    <xf numFmtId="164" fontId="0" fillId="0" borderId="14" xfId="0" applyNumberFormat="1" applyBorder="1" applyAlignment="1">
      <alignment horizontal="center" vertical="center"/>
    </xf>
    <xf numFmtId="164" fontId="8" fillId="0" borderId="12" xfId="0" applyNumberFormat="1" applyFont="1" applyBorder="1" applyAlignment="1">
      <alignment horizontal="center" vertical="center"/>
    </xf>
    <xf numFmtId="164" fontId="8" fillId="0" borderId="11" xfId="0" applyNumberFormat="1" applyFont="1" applyBorder="1" applyAlignment="1">
      <alignment horizontal="center" vertical="center"/>
    </xf>
    <xf numFmtId="164" fontId="0" fillId="0" borderId="8"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12" xfId="0" applyNumberFormat="1" applyBorder="1" applyAlignment="1">
      <alignment horizontal="center" vertical="center"/>
    </xf>
    <xf numFmtId="0" fontId="0" fillId="0" borderId="0" xfId="0" applyFill="1" applyAlignment="1">
      <alignment horizontal="center" vertical="center"/>
    </xf>
    <xf numFmtId="0" fontId="20" fillId="0" borderId="1" xfId="0" applyFont="1" applyBorder="1"/>
    <xf numFmtId="164" fontId="4" fillId="0" borderId="10" xfId="0" applyNumberFormat="1" applyFont="1" applyBorder="1" applyAlignment="1">
      <alignment horizontal="center" vertical="center" wrapText="1"/>
    </xf>
    <xf numFmtId="164" fontId="4" fillId="0" borderId="9" xfId="0" applyNumberFormat="1" applyFont="1" applyBorder="1" applyAlignment="1">
      <alignment horizontal="center" vertical="center" wrapText="1"/>
    </xf>
    <xf numFmtId="164" fontId="4" fillId="0" borderId="11" xfId="0" applyNumberFormat="1" applyFont="1" applyBorder="1" applyAlignment="1">
      <alignment horizontal="center" vertical="center" wrapText="1"/>
    </xf>
    <xf numFmtId="3" fontId="4" fillId="0" borderId="10" xfId="0" applyNumberFormat="1" applyFont="1" applyBorder="1" applyAlignment="1">
      <alignment horizontal="center" vertical="center" wrapText="1"/>
    </xf>
    <xf numFmtId="164" fontId="4" fillId="0" borderId="11" xfId="0" applyNumberFormat="1" applyFont="1" applyBorder="1" applyAlignment="1">
      <alignment horizontal="center" vertical="center"/>
    </xf>
    <xf numFmtId="0" fontId="20" fillId="0" borderId="9" xfId="0" applyFont="1" applyBorder="1"/>
    <xf numFmtId="3" fontId="20" fillId="0" borderId="10" xfId="0" applyNumberFormat="1" applyFont="1" applyBorder="1"/>
    <xf numFmtId="164" fontId="20" fillId="0" borderId="1" xfId="0" applyNumberFormat="1" applyFont="1" applyBorder="1"/>
    <xf numFmtId="164" fontId="20" fillId="0" borderId="11" xfId="0" applyNumberFormat="1" applyFont="1" applyBorder="1"/>
    <xf numFmtId="164" fontId="20" fillId="0" borderId="10" xfId="0" applyNumberFormat="1" applyFont="1" applyBorder="1"/>
    <xf numFmtId="164" fontId="20" fillId="0" borderId="9" xfId="0" applyNumberFormat="1" applyFont="1" applyBorder="1"/>
  </cellXfs>
  <cellStyles count="4">
    <cellStyle name="Lien hypertexte" xfId="3" builtinId="8"/>
    <cellStyle name="Milliers_Figures_DR_TPE_2016" xfId="1"/>
    <cellStyle name="Normal" xfId="0" builtinId="0"/>
    <cellStyle name="Normal 2" xfId="2"/>
  </cellStyles>
  <dxfs count="0"/>
  <tableStyles count="0" defaultTableStyle="TableStyleMedium2" defaultPivotStyle="PivotStyleLight16"/>
  <colors>
    <mruColors>
      <color rgb="FF107E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bar"/>
        <c:grouping val="clustered"/>
        <c:varyColors val="0"/>
        <c:ser>
          <c:idx val="0"/>
          <c:order val="0"/>
          <c:tx>
            <c:strRef>
              <c:f>[1]GRAPHIQUE_1!$G$1</c:f>
              <c:strCache>
                <c:ptCount val="1"/>
                <c:pt idx="0">
                  <c:v>Part d'entreprises</c:v>
                </c:pt>
              </c:strCache>
            </c:strRef>
          </c:tx>
          <c:invertIfNegative val="0"/>
          <c:cat>
            <c:strRef>
              <c:f>[1]GRAPHIQUE_1!$F$2:$F$5</c:f>
              <c:strCache>
                <c:ptCount val="4"/>
                <c:pt idx="0">
                  <c:v>1 salarié</c:v>
                </c:pt>
                <c:pt idx="1">
                  <c:v>2 salariés</c:v>
                </c:pt>
                <c:pt idx="2">
                  <c:v>3 à 5 salariés</c:v>
                </c:pt>
                <c:pt idx="3">
                  <c:v>6 à 9 salariés</c:v>
                </c:pt>
              </c:strCache>
            </c:strRef>
          </c:cat>
          <c:val>
            <c:numRef>
              <c:f>[1]GRAPHIQUE_1!$G$2:$G$5</c:f>
              <c:numCache>
                <c:formatCode>General</c:formatCode>
                <c:ptCount val="4"/>
                <c:pt idx="0">
                  <c:v>38.200000000000003</c:v>
                </c:pt>
                <c:pt idx="1">
                  <c:v>20.2</c:v>
                </c:pt>
                <c:pt idx="2">
                  <c:v>27.7</c:v>
                </c:pt>
                <c:pt idx="3">
                  <c:v>13.9</c:v>
                </c:pt>
              </c:numCache>
            </c:numRef>
          </c:val>
          <c:extLst>
            <c:ext xmlns:c16="http://schemas.microsoft.com/office/drawing/2014/chart" uri="{C3380CC4-5D6E-409C-BE32-E72D297353CC}">
              <c16:uniqueId val="{00000000-8390-4C18-8333-ACD8DA915F66}"/>
            </c:ext>
          </c:extLst>
        </c:ser>
        <c:ser>
          <c:idx val="1"/>
          <c:order val="1"/>
          <c:tx>
            <c:strRef>
              <c:f>[1]GRAPHIQUE_1!$H$1</c:f>
              <c:strCache>
                <c:ptCount val="1"/>
                <c:pt idx="0">
                  <c:v>Part de salariés</c:v>
                </c:pt>
              </c:strCache>
            </c:strRef>
          </c:tx>
          <c:invertIfNegative val="0"/>
          <c:cat>
            <c:strRef>
              <c:f>[1]GRAPHIQUE_1!$F$2:$F$5</c:f>
              <c:strCache>
                <c:ptCount val="4"/>
                <c:pt idx="0">
                  <c:v>1 salarié</c:v>
                </c:pt>
                <c:pt idx="1">
                  <c:v>2 salariés</c:v>
                </c:pt>
                <c:pt idx="2">
                  <c:v>3 à 5 salariés</c:v>
                </c:pt>
                <c:pt idx="3">
                  <c:v>6 à 9 salariés</c:v>
                </c:pt>
              </c:strCache>
            </c:strRef>
          </c:cat>
          <c:val>
            <c:numRef>
              <c:f>[1]GRAPHIQUE_1!$H$2:$H$5</c:f>
              <c:numCache>
                <c:formatCode>General</c:formatCode>
                <c:ptCount val="4"/>
                <c:pt idx="0">
                  <c:v>13.5</c:v>
                </c:pt>
                <c:pt idx="1">
                  <c:v>14.2</c:v>
                </c:pt>
                <c:pt idx="2">
                  <c:v>37.1</c:v>
                </c:pt>
                <c:pt idx="3">
                  <c:v>35.200000000000003</c:v>
                </c:pt>
              </c:numCache>
            </c:numRef>
          </c:val>
          <c:extLst>
            <c:ext xmlns:c16="http://schemas.microsoft.com/office/drawing/2014/chart" uri="{C3380CC4-5D6E-409C-BE32-E72D297353CC}">
              <c16:uniqueId val="{00000001-8390-4C18-8333-ACD8DA915F66}"/>
            </c:ext>
          </c:extLst>
        </c:ser>
        <c:dLbls>
          <c:showLegendKey val="0"/>
          <c:showVal val="0"/>
          <c:showCatName val="0"/>
          <c:showSerName val="0"/>
          <c:showPercent val="0"/>
          <c:showBubbleSize val="0"/>
        </c:dLbls>
        <c:gapWidth val="150"/>
        <c:axId val="91977600"/>
        <c:axId val="91979136"/>
      </c:barChart>
      <c:catAx>
        <c:axId val="91977600"/>
        <c:scaling>
          <c:orientation val="minMax"/>
        </c:scaling>
        <c:delete val="0"/>
        <c:axPos val="l"/>
        <c:numFmt formatCode="General" sourceLinked="0"/>
        <c:majorTickMark val="out"/>
        <c:minorTickMark val="none"/>
        <c:tickLblPos val="nextTo"/>
        <c:crossAx val="91979136"/>
        <c:crosses val="autoZero"/>
        <c:auto val="1"/>
        <c:lblAlgn val="ctr"/>
        <c:lblOffset val="100"/>
        <c:noMultiLvlLbl val="0"/>
      </c:catAx>
      <c:valAx>
        <c:axId val="91979136"/>
        <c:scaling>
          <c:orientation val="minMax"/>
          <c:max val="40"/>
          <c:min val="0"/>
        </c:scaling>
        <c:delete val="0"/>
        <c:axPos val="b"/>
        <c:majorGridlines/>
        <c:numFmt formatCode="General" sourceLinked="1"/>
        <c:majorTickMark val="out"/>
        <c:minorTickMark val="none"/>
        <c:tickLblPos val="nextTo"/>
        <c:crossAx val="91977600"/>
        <c:crosses val="autoZero"/>
        <c:crossBetween val="between"/>
        <c:majorUnit val="10"/>
        <c:minorUnit val="2"/>
      </c:valAx>
      <c:spPr>
        <a:noFill/>
      </c:spPr>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827439265030124E-2"/>
          <c:y val="3.0904717286122117E-2"/>
          <c:w val="0.72348723348515909"/>
          <c:h val="0.89936207869632168"/>
        </c:manualLayout>
      </c:layout>
      <c:lineChart>
        <c:grouping val="standard"/>
        <c:varyColors val="0"/>
        <c:ser>
          <c:idx val="0"/>
          <c:order val="0"/>
          <c:tx>
            <c:strRef>
              <c:f>'[2]Temps partiel'!$A$28</c:f>
              <c:strCache>
                <c:ptCount val="1"/>
                <c:pt idx="0">
                  <c:v>TPE</c:v>
                </c:pt>
              </c:strCache>
            </c:strRef>
          </c:tx>
          <c:marker>
            <c:symbol val="none"/>
          </c:marker>
          <c:cat>
            <c:numRef>
              <c:f>'[2]Temps partiel'!$B$27:$T$27</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'[2]Temps partiel'!$B$28:$T$28</c:f>
              <c:numCache>
                <c:formatCode>General</c:formatCode>
                <c:ptCount val="19"/>
                <c:pt idx="0">
                  <c:v>34.299999999999997</c:v>
                </c:pt>
                <c:pt idx="1">
                  <c:v>33.4</c:v>
                </c:pt>
                <c:pt idx="2">
                  <c:v>33.6</c:v>
                </c:pt>
                <c:pt idx="3">
                  <c:v>30.5</c:v>
                </c:pt>
                <c:pt idx="4">
                  <c:v>29.6</c:v>
                </c:pt>
                <c:pt idx="5">
                  <c:v>29.1</c:v>
                </c:pt>
                <c:pt idx="6">
                  <c:v>25.8</c:v>
                </c:pt>
                <c:pt idx="7">
                  <c:v>24.8</c:v>
                </c:pt>
                <c:pt idx="8">
                  <c:v>24.5</c:v>
                </c:pt>
                <c:pt idx="9">
                  <c:v>27.8</c:v>
                </c:pt>
              </c:numCache>
            </c:numRef>
          </c:val>
          <c:smooth val="0"/>
          <c:extLst>
            <c:ext xmlns:c16="http://schemas.microsoft.com/office/drawing/2014/chart" uri="{C3380CC4-5D6E-409C-BE32-E72D297353CC}">
              <c16:uniqueId val="{00000000-2D3F-43E9-98C9-297A7CBBA9D7}"/>
            </c:ext>
          </c:extLst>
        </c:ser>
        <c:ser>
          <c:idx val="1"/>
          <c:order val="1"/>
          <c:tx>
            <c:strRef>
              <c:f>'[2]Temps partiel'!$A$29</c:f>
              <c:strCache>
                <c:ptCount val="1"/>
                <c:pt idx="0">
                  <c:v>TPE (hors apprentis)</c:v>
                </c:pt>
              </c:strCache>
            </c:strRef>
          </c:tx>
          <c:marker>
            <c:symbol val="none"/>
          </c:marker>
          <c:cat>
            <c:numRef>
              <c:f>'[2]Temps partiel'!$B$27:$T$27</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'[2]Temps partiel'!$B$29:$T$29</c:f>
              <c:numCache>
                <c:formatCode>General</c:formatCode>
                <c:ptCount val="19"/>
                <c:pt idx="0">
                  <c:v>36.299999999999997</c:v>
                </c:pt>
                <c:pt idx="1">
                  <c:v>35.200000000000003</c:v>
                </c:pt>
                <c:pt idx="2">
                  <c:v>35.299999999999997</c:v>
                </c:pt>
                <c:pt idx="3">
                  <c:v>32.1</c:v>
                </c:pt>
                <c:pt idx="4">
                  <c:v>31</c:v>
                </c:pt>
                <c:pt idx="5">
                  <c:v>30.5</c:v>
                </c:pt>
                <c:pt idx="6">
                  <c:v>27.1</c:v>
                </c:pt>
                <c:pt idx="7">
                  <c:v>26.1</c:v>
                </c:pt>
                <c:pt idx="8">
                  <c:v>25.7</c:v>
                </c:pt>
                <c:pt idx="9">
                  <c:v>29.3</c:v>
                </c:pt>
              </c:numCache>
            </c:numRef>
          </c:val>
          <c:smooth val="0"/>
          <c:extLst>
            <c:ext xmlns:c16="http://schemas.microsoft.com/office/drawing/2014/chart" uri="{C3380CC4-5D6E-409C-BE32-E72D297353CC}">
              <c16:uniqueId val="{00000001-2D3F-43E9-98C9-297A7CBBA9D7}"/>
            </c:ext>
          </c:extLst>
        </c:ser>
        <c:ser>
          <c:idx val="2"/>
          <c:order val="2"/>
          <c:tx>
            <c:v>serie3</c:v>
          </c:tx>
          <c:spPr>
            <a:ln>
              <a:solidFill>
                <a:schemeClr val="accent1"/>
              </a:solidFill>
            </a:ln>
          </c:spPr>
          <c:marker>
            <c:symbol val="none"/>
          </c:marker>
          <c:cat>
            <c:numRef>
              <c:f>'[2]Temps partiel'!$B$27:$T$27</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'[2]Temps partiel'!$B$30:$T$30</c:f>
              <c:numCache>
                <c:formatCode>General</c:formatCode>
                <c:ptCount val="19"/>
                <c:pt idx="9">
                  <c:v>26.1</c:v>
                </c:pt>
                <c:pt idx="10">
                  <c:v>26.4</c:v>
                </c:pt>
                <c:pt idx="11">
                  <c:v>26.3</c:v>
                </c:pt>
                <c:pt idx="12">
                  <c:v>28.9</c:v>
                </c:pt>
                <c:pt idx="13">
                  <c:v>28.4</c:v>
                </c:pt>
                <c:pt idx="14">
                  <c:v>28.3</c:v>
                </c:pt>
                <c:pt idx="15">
                  <c:v>28.5</c:v>
                </c:pt>
                <c:pt idx="16">
                  <c:v>28</c:v>
                </c:pt>
                <c:pt idx="17">
                  <c:v>27.7</c:v>
                </c:pt>
                <c:pt idx="18">
                  <c:v>27.5</c:v>
                </c:pt>
              </c:numCache>
            </c:numRef>
          </c:val>
          <c:smooth val="0"/>
          <c:extLst>
            <c:ext xmlns:c16="http://schemas.microsoft.com/office/drawing/2014/chart" uri="{C3380CC4-5D6E-409C-BE32-E72D297353CC}">
              <c16:uniqueId val="{00000002-2D3F-43E9-98C9-297A7CBBA9D7}"/>
            </c:ext>
          </c:extLst>
        </c:ser>
        <c:ser>
          <c:idx val="3"/>
          <c:order val="3"/>
          <c:tx>
            <c:v>serie4</c:v>
          </c:tx>
          <c:spPr>
            <a:ln>
              <a:solidFill>
                <a:schemeClr val="accent2"/>
              </a:solidFill>
            </a:ln>
          </c:spPr>
          <c:marker>
            <c:symbol val="none"/>
          </c:marker>
          <c:cat>
            <c:numRef>
              <c:f>'[2]Temps partiel'!$B$27:$T$27</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'[2]Temps partiel'!$B$31:$T$31</c:f>
              <c:numCache>
                <c:formatCode>General</c:formatCode>
                <c:ptCount val="19"/>
                <c:pt idx="9">
                  <c:v>27.6</c:v>
                </c:pt>
                <c:pt idx="10">
                  <c:v>27.9</c:v>
                </c:pt>
                <c:pt idx="11">
                  <c:v>27.7</c:v>
                </c:pt>
                <c:pt idx="12">
                  <c:v>30.3</c:v>
                </c:pt>
                <c:pt idx="13">
                  <c:v>30</c:v>
                </c:pt>
                <c:pt idx="14">
                  <c:v>29.8</c:v>
                </c:pt>
                <c:pt idx="15">
                  <c:v>29.9</c:v>
                </c:pt>
                <c:pt idx="16">
                  <c:v>29.3</c:v>
                </c:pt>
                <c:pt idx="17">
                  <c:v>29</c:v>
                </c:pt>
                <c:pt idx="18">
                  <c:v>28.8</c:v>
                </c:pt>
              </c:numCache>
            </c:numRef>
          </c:val>
          <c:smooth val="0"/>
          <c:extLst>
            <c:ext xmlns:c16="http://schemas.microsoft.com/office/drawing/2014/chart" uri="{C3380CC4-5D6E-409C-BE32-E72D297353CC}">
              <c16:uniqueId val="{00000003-2D3F-43E9-98C9-297A7CBBA9D7}"/>
            </c:ext>
          </c:extLst>
        </c:ser>
        <c:dLbls>
          <c:showLegendKey val="0"/>
          <c:showVal val="0"/>
          <c:showCatName val="0"/>
          <c:showSerName val="0"/>
          <c:showPercent val="0"/>
          <c:showBubbleSize val="0"/>
        </c:dLbls>
        <c:smooth val="0"/>
        <c:axId val="93559424"/>
        <c:axId val="93573504"/>
      </c:lineChart>
      <c:catAx>
        <c:axId val="93559424"/>
        <c:scaling>
          <c:orientation val="minMax"/>
        </c:scaling>
        <c:delete val="0"/>
        <c:axPos val="b"/>
        <c:numFmt formatCode="General" sourceLinked="1"/>
        <c:majorTickMark val="out"/>
        <c:minorTickMark val="none"/>
        <c:tickLblPos val="nextTo"/>
        <c:crossAx val="93573504"/>
        <c:crosses val="autoZero"/>
        <c:auto val="1"/>
        <c:lblAlgn val="ctr"/>
        <c:lblOffset val="100"/>
        <c:noMultiLvlLbl val="0"/>
      </c:catAx>
      <c:valAx>
        <c:axId val="93573504"/>
        <c:scaling>
          <c:orientation val="minMax"/>
          <c:max val="38"/>
          <c:min val="22"/>
        </c:scaling>
        <c:delete val="0"/>
        <c:axPos val="l"/>
        <c:majorGridlines/>
        <c:numFmt formatCode="0" sourceLinked="0"/>
        <c:majorTickMark val="out"/>
        <c:minorTickMark val="none"/>
        <c:tickLblPos val="nextTo"/>
        <c:crossAx val="93559424"/>
        <c:crosses val="autoZero"/>
        <c:crossBetween val="between"/>
      </c:valAx>
    </c:plotArea>
    <c:legend>
      <c:legendPos val="r"/>
      <c:legendEntry>
        <c:idx val="2"/>
        <c:delete val="1"/>
      </c:legendEntry>
      <c:legendEntry>
        <c:idx val="3"/>
        <c:delete val="1"/>
      </c:legendEntry>
      <c:layout>
        <c:manualLayout>
          <c:xMode val="edge"/>
          <c:yMode val="edge"/>
          <c:x val="0.77746256965404081"/>
          <c:y val="0.42334288305494994"/>
          <c:w val="0.21122201308994792"/>
          <c:h val="0.16551865799383772"/>
        </c:manualLayout>
      </c:layout>
      <c:overlay val="0"/>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TPE</c:v>
          </c:tx>
          <c:marker>
            <c:symbol val="none"/>
          </c:marker>
          <c:cat>
            <c:numRef>
              <c:f>'Graphique 3'!$B$35:$T$35</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'Graphique 3'!$B$36:$T$36</c:f>
              <c:numCache>
                <c:formatCode>0.0</c:formatCode>
                <c:ptCount val="19"/>
                <c:pt idx="0">
                  <c:v>16.100000000000001</c:v>
                </c:pt>
                <c:pt idx="1">
                  <c:v>15</c:v>
                </c:pt>
                <c:pt idx="2">
                  <c:v>14.3</c:v>
                </c:pt>
                <c:pt idx="3">
                  <c:v>14.3</c:v>
                </c:pt>
                <c:pt idx="4">
                  <c:v>14.7</c:v>
                </c:pt>
                <c:pt idx="5">
                  <c:v>14.5</c:v>
                </c:pt>
                <c:pt idx="6">
                  <c:v>13.9</c:v>
                </c:pt>
                <c:pt idx="7">
                  <c:v>13.1</c:v>
                </c:pt>
                <c:pt idx="8">
                  <c:v>13.3</c:v>
                </c:pt>
                <c:pt idx="9">
                  <c:v>13.8</c:v>
                </c:pt>
              </c:numCache>
            </c:numRef>
          </c:val>
          <c:smooth val="0"/>
          <c:extLst>
            <c:ext xmlns:c16="http://schemas.microsoft.com/office/drawing/2014/chart" uri="{C3380CC4-5D6E-409C-BE32-E72D297353CC}">
              <c16:uniqueId val="{00000000-7DEF-461D-A45E-4EF458DBAAA2}"/>
            </c:ext>
          </c:extLst>
        </c:ser>
        <c:ser>
          <c:idx val="1"/>
          <c:order val="1"/>
          <c:tx>
            <c:v>TPE (hors apprentis)</c:v>
          </c:tx>
          <c:marker>
            <c:symbol val="none"/>
          </c:marker>
          <c:cat>
            <c:numRef>
              <c:f>'Graphique 3'!$B$35:$T$35</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'Graphique 3'!$B$37:$T$37</c:f>
              <c:numCache>
                <c:formatCode>0.0</c:formatCode>
                <c:ptCount val="19"/>
                <c:pt idx="0">
                  <c:v>11.4</c:v>
                </c:pt>
                <c:pt idx="1">
                  <c:v>10.5</c:v>
                </c:pt>
                <c:pt idx="2">
                  <c:v>10</c:v>
                </c:pt>
                <c:pt idx="3">
                  <c:v>9.9</c:v>
                </c:pt>
                <c:pt idx="4">
                  <c:v>10.6</c:v>
                </c:pt>
                <c:pt idx="5">
                  <c:v>10.3</c:v>
                </c:pt>
                <c:pt idx="6">
                  <c:v>9.5</c:v>
                </c:pt>
                <c:pt idx="7">
                  <c:v>8.4</c:v>
                </c:pt>
                <c:pt idx="8">
                  <c:v>8.9</c:v>
                </c:pt>
                <c:pt idx="9">
                  <c:v>9.3000000000000007</c:v>
                </c:pt>
              </c:numCache>
            </c:numRef>
          </c:val>
          <c:smooth val="0"/>
          <c:extLst>
            <c:ext xmlns:c16="http://schemas.microsoft.com/office/drawing/2014/chart" uri="{C3380CC4-5D6E-409C-BE32-E72D297353CC}">
              <c16:uniqueId val="{00000001-7DEF-461D-A45E-4EF458DBAAA2}"/>
            </c:ext>
          </c:extLst>
        </c:ser>
        <c:ser>
          <c:idx val="2"/>
          <c:order val="2"/>
          <c:spPr>
            <a:ln>
              <a:solidFill>
                <a:schemeClr val="accent1"/>
              </a:solidFill>
            </a:ln>
          </c:spPr>
          <c:marker>
            <c:symbol val="none"/>
          </c:marker>
          <c:cat>
            <c:numRef>
              <c:f>'Graphique 3'!$B$35:$T$35</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'Graphique 3'!$B$38:$T$38</c:f>
              <c:numCache>
                <c:formatCode>General</c:formatCode>
                <c:ptCount val="19"/>
                <c:pt idx="9" formatCode="0.0">
                  <c:v>11.2</c:v>
                </c:pt>
                <c:pt idx="10" formatCode="0.0">
                  <c:v>11.3</c:v>
                </c:pt>
                <c:pt idx="11" formatCode="0.0">
                  <c:v>11.7</c:v>
                </c:pt>
                <c:pt idx="12" formatCode="0.0">
                  <c:v>13.9</c:v>
                </c:pt>
                <c:pt idx="13" formatCode="0.0">
                  <c:v>13.8</c:v>
                </c:pt>
                <c:pt idx="14" formatCode="0.0">
                  <c:v>13.8</c:v>
                </c:pt>
                <c:pt idx="15" formatCode="0.0">
                  <c:v>13.2</c:v>
                </c:pt>
                <c:pt idx="16" formatCode="0.0">
                  <c:v>13.1</c:v>
                </c:pt>
                <c:pt idx="17" formatCode="0.0">
                  <c:v>13.2</c:v>
                </c:pt>
                <c:pt idx="18" formatCode="0.0">
                  <c:v>13.2</c:v>
                </c:pt>
              </c:numCache>
            </c:numRef>
          </c:val>
          <c:smooth val="0"/>
          <c:extLst>
            <c:ext xmlns:c16="http://schemas.microsoft.com/office/drawing/2014/chart" uri="{C3380CC4-5D6E-409C-BE32-E72D297353CC}">
              <c16:uniqueId val="{00000002-7DEF-461D-A45E-4EF458DBAAA2}"/>
            </c:ext>
          </c:extLst>
        </c:ser>
        <c:ser>
          <c:idx val="3"/>
          <c:order val="3"/>
          <c:spPr>
            <a:ln>
              <a:solidFill>
                <a:schemeClr val="accent2"/>
              </a:solidFill>
            </a:ln>
          </c:spPr>
          <c:marker>
            <c:symbol val="none"/>
          </c:marker>
          <c:cat>
            <c:numRef>
              <c:f>'Graphique 3'!$B$35:$T$35</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'Graphique 3'!$B$39:$T$39</c:f>
              <c:numCache>
                <c:formatCode>General</c:formatCode>
                <c:ptCount val="19"/>
                <c:pt idx="9" formatCode="0.0">
                  <c:v>6.1</c:v>
                </c:pt>
                <c:pt idx="10" formatCode="0.0">
                  <c:v>6.3</c:v>
                </c:pt>
                <c:pt idx="11" formatCode="0.0">
                  <c:v>6.9</c:v>
                </c:pt>
                <c:pt idx="12" formatCode="0.0">
                  <c:v>9.9</c:v>
                </c:pt>
                <c:pt idx="13" formatCode="0.0">
                  <c:v>9.1999999999999993</c:v>
                </c:pt>
                <c:pt idx="14" formatCode="0.0">
                  <c:v>9.5</c:v>
                </c:pt>
                <c:pt idx="15" formatCode="0.0">
                  <c:v>8.9</c:v>
                </c:pt>
                <c:pt idx="16" formatCode="0.0">
                  <c:v>8.9</c:v>
                </c:pt>
                <c:pt idx="17" formatCode="0.0">
                  <c:v>9.1</c:v>
                </c:pt>
                <c:pt idx="18" formatCode="0.0">
                  <c:v>8.9</c:v>
                </c:pt>
              </c:numCache>
            </c:numRef>
          </c:val>
          <c:smooth val="0"/>
          <c:extLst>
            <c:ext xmlns:c16="http://schemas.microsoft.com/office/drawing/2014/chart" uri="{C3380CC4-5D6E-409C-BE32-E72D297353CC}">
              <c16:uniqueId val="{00000003-7DEF-461D-A45E-4EF458DBAAA2}"/>
            </c:ext>
          </c:extLst>
        </c:ser>
        <c:dLbls>
          <c:showLegendKey val="0"/>
          <c:showVal val="0"/>
          <c:showCatName val="0"/>
          <c:showSerName val="0"/>
          <c:showPercent val="0"/>
          <c:showBubbleSize val="0"/>
        </c:dLbls>
        <c:smooth val="0"/>
        <c:axId val="93906432"/>
        <c:axId val="93907968"/>
      </c:lineChart>
      <c:catAx>
        <c:axId val="93906432"/>
        <c:scaling>
          <c:orientation val="minMax"/>
        </c:scaling>
        <c:delete val="0"/>
        <c:axPos val="b"/>
        <c:numFmt formatCode="General" sourceLinked="1"/>
        <c:majorTickMark val="out"/>
        <c:minorTickMark val="none"/>
        <c:tickLblPos val="nextTo"/>
        <c:crossAx val="93907968"/>
        <c:crosses val="autoZero"/>
        <c:auto val="1"/>
        <c:lblAlgn val="ctr"/>
        <c:lblOffset val="100"/>
        <c:noMultiLvlLbl val="0"/>
      </c:catAx>
      <c:valAx>
        <c:axId val="93907968"/>
        <c:scaling>
          <c:orientation val="minMax"/>
          <c:max val="20"/>
          <c:min val="0"/>
        </c:scaling>
        <c:delete val="0"/>
        <c:axPos val="l"/>
        <c:majorGridlines/>
        <c:numFmt formatCode="0" sourceLinked="0"/>
        <c:majorTickMark val="out"/>
        <c:minorTickMark val="none"/>
        <c:tickLblPos val="nextTo"/>
        <c:crossAx val="93906432"/>
        <c:crosses val="autoZero"/>
        <c:crossBetween val="between"/>
      </c:valAx>
    </c:plotArea>
    <c:legend>
      <c:legendPos val="r"/>
      <c:legendEntry>
        <c:idx val="2"/>
        <c:delete val="1"/>
      </c:legendEntry>
      <c:legendEntry>
        <c:idx val="3"/>
        <c:delete val="1"/>
      </c:legendEntry>
      <c:layout/>
      <c:overlay val="0"/>
    </c:legend>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113517060367455E-2"/>
          <c:y val="2.8252405949256341E-2"/>
          <c:w val="0.66642169728783907"/>
          <c:h val="0.87449506897079554"/>
        </c:manualLayout>
      </c:layout>
      <c:lineChart>
        <c:grouping val="standard"/>
        <c:varyColors val="0"/>
        <c:ser>
          <c:idx val="0"/>
          <c:order val="0"/>
          <c:tx>
            <c:strRef>
              <c:f>'Graphique 4'!$A$36</c:f>
              <c:strCache>
                <c:ptCount val="1"/>
                <c:pt idx="0">
                  <c:v>TPE</c:v>
                </c:pt>
              </c:strCache>
            </c:strRef>
          </c:tx>
          <c:marker>
            <c:symbol val="none"/>
          </c:marker>
          <c:cat>
            <c:numRef>
              <c:f>'Graphique 4'!$B$35:$T$35</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'Graphique 4'!$B$36:$T$36</c:f>
              <c:numCache>
                <c:formatCode>0.0</c:formatCode>
                <c:ptCount val="19"/>
                <c:pt idx="0">
                  <c:v>19.3</c:v>
                </c:pt>
                <c:pt idx="1">
                  <c:v>17.299999999999997</c:v>
                </c:pt>
                <c:pt idx="2">
                  <c:v>14.599999999999994</c:v>
                </c:pt>
                <c:pt idx="3">
                  <c:v>12.599999999999994</c:v>
                </c:pt>
                <c:pt idx="4">
                  <c:v>11</c:v>
                </c:pt>
                <c:pt idx="5">
                  <c:v>10.900000000000006</c:v>
                </c:pt>
                <c:pt idx="6">
                  <c:v>9.0999999999999943</c:v>
                </c:pt>
                <c:pt idx="7">
                  <c:v>8.7999999999999972</c:v>
                </c:pt>
                <c:pt idx="8">
                  <c:v>7.7000000000000028</c:v>
                </c:pt>
                <c:pt idx="9">
                  <c:v>7</c:v>
                </c:pt>
              </c:numCache>
            </c:numRef>
          </c:val>
          <c:smooth val="0"/>
          <c:extLst>
            <c:ext xmlns:c16="http://schemas.microsoft.com/office/drawing/2014/chart" uri="{C3380CC4-5D6E-409C-BE32-E72D297353CC}">
              <c16:uniqueId val="{00000000-47E1-4AF2-949D-F7BD13BF60A1}"/>
            </c:ext>
          </c:extLst>
        </c:ser>
        <c:ser>
          <c:idx val="1"/>
          <c:order val="1"/>
          <c:tx>
            <c:strRef>
              <c:f>'Graphique 4'!$A$37</c:f>
              <c:strCache>
                <c:ptCount val="1"/>
                <c:pt idx="0">
                  <c:v>TPE (hors apprentis)</c:v>
                </c:pt>
              </c:strCache>
            </c:strRef>
          </c:tx>
          <c:marker>
            <c:symbol val="none"/>
          </c:marker>
          <c:cat>
            <c:numRef>
              <c:f>'Graphique 4'!$B$35:$T$35</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'Graphique 4'!$B$37:$T$37</c:f>
              <c:numCache>
                <c:formatCode>0.0</c:formatCode>
                <c:ptCount val="19"/>
                <c:pt idx="0">
                  <c:v>14.7</c:v>
                </c:pt>
                <c:pt idx="1">
                  <c:v>12.9</c:v>
                </c:pt>
                <c:pt idx="2">
                  <c:v>10.3</c:v>
                </c:pt>
                <c:pt idx="3">
                  <c:v>8.1</c:v>
                </c:pt>
                <c:pt idx="4">
                  <c:v>6.7</c:v>
                </c:pt>
                <c:pt idx="5">
                  <c:v>6.6</c:v>
                </c:pt>
                <c:pt idx="6">
                  <c:v>4.5</c:v>
                </c:pt>
                <c:pt idx="7">
                  <c:v>3.8</c:v>
                </c:pt>
                <c:pt idx="8">
                  <c:v>3</c:v>
                </c:pt>
                <c:pt idx="9">
                  <c:v>2.2000000000000002</c:v>
                </c:pt>
              </c:numCache>
            </c:numRef>
          </c:val>
          <c:smooth val="0"/>
          <c:extLst>
            <c:ext xmlns:c16="http://schemas.microsoft.com/office/drawing/2014/chart" uri="{C3380CC4-5D6E-409C-BE32-E72D297353CC}">
              <c16:uniqueId val="{00000001-47E1-4AF2-949D-F7BD13BF60A1}"/>
            </c:ext>
          </c:extLst>
        </c:ser>
        <c:ser>
          <c:idx val="2"/>
          <c:order val="2"/>
          <c:tx>
            <c:strRef>
              <c:f>'Graphique 4'!$A$38</c:f>
              <c:strCache>
                <c:ptCount val="1"/>
                <c:pt idx="0">
                  <c:v>TPE</c:v>
                </c:pt>
              </c:strCache>
            </c:strRef>
          </c:tx>
          <c:spPr>
            <a:ln>
              <a:solidFill>
                <a:schemeClr val="accent1"/>
              </a:solidFill>
            </a:ln>
          </c:spPr>
          <c:marker>
            <c:symbol val="none"/>
          </c:marker>
          <c:cat>
            <c:numRef>
              <c:f>'Graphique 4'!$B$35:$T$35</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'Graphique 4'!$B$38:$T$38</c:f>
              <c:numCache>
                <c:formatCode>General</c:formatCode>
                <c:ptCount val="19"/>
                <c:pt idx="9" formatCode="0.0">
                  <c:v>8.4000000000000057</c:v>
                </c:pt>
                <c:pt idx="10" formatCode="0.0">
                  <c:v>7.5999999999999943</c:v>
                </c:pt>
                <c:pt idx="11" formatCode="0.0">
                  <c:v>7.5</c:v>
                </c:pt>
                <c:pt idx="12" formatCode="0.0">
                  <c:v>6.2</c:v>
                </c:pt>
                <c:pt idx="13" formatCode="0.0">
                  <c:v>8.5</c:v>
                </c:pt>
                <c:pt idx="14" formatCode="0.0">
                  <c:v>7.4000000000000057</c:v>
                </c:pt>
                <c:pt idx="15" formatCode="0.0">
                  <c:v>7.5999999999999943</c:v>
                </c:pt>
                <c:pt idx="16" formatCode="0.0">
                  <c:v>7.4000000000000057</c:v>
                </c:pt>
                <c:pt idx="17" formatCode="0.0">
                  <c:v>6.7000000000000028</c:v>
                </c:pt>
                <c:pt idx="18" formatCode="0.0">
                  <c:v>6.5</c:v>
                </c:pt>
              </c:numCache>
            </c:numRef>
          </c:val>
          <c:smooth val="0"/>
          <c:extLst>
            <c:ext xmlns:c16="http://schemas.microsoft.com/office/drawing/2014/chart" uri="{C3380CC4-5D6E-409C-BE32-E72D297353CC}">
              <c16:uniqueId val="{00000002-47E1-4AF2-949D-F7BD13BF60A1}"/>
            </c:ext>
          </c:extLst>
        </c:ser>
        <c:ser>
          <c:idx val="3"/>
          <c:order val="3"/>
          <c:tx>
            <c:strRef>
              <c:f>'Graphique 4'!$A$39</c:f>
              <c:strCache>
                <c:ptCount val="1"/>
                <c:pt idx="0">
                  <c:v>TPE (hors apprentis)</c:v>
                </c:pt>
              </c:strCache>
            </c:strRef>
          </c:tx>
          <c:spPr>
            <a:ln>
              <a:solidFill>
                <a:schemeClr val="accent2"/>
              </a:solidFill>
            </a:ln>
          </c:spPr>
          <c:marker>
            <c:symbol val="none"/>
          </c:marker>
          <c:cat>
            <c:numRef>
              <c:f>'Graphique 4'!$B$35:$T$35</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'Graphique 4'!$B$39:$T$39</c:f>
              <c:numCache>
                <c:formatCode>0.0</c:formatCode>
                <c:ptCount val="19"/>
                <c:pt idx="9">
                  <c:v>3.1</c:v>
                </c:pt>
                <c:pt idx="10">
                  <c:v>2.4</c:v>
                </c:pt>
                <c:pt idx="11">
                  <c:v>2.4</c:v>
                </c:pt>
                <c:pt idx="12">
                  <c:v>1.7</c:v>
                </c:pt>
                <c:pt idx="13">
                  <c:v>3.5</c:v>
                </c:pt>
                <c:pt idx="14">
                  <c:v>2.7</c:v>
                </c:pt>
                <c:pt idx="15">
                  <c:v>3</c:v>
                </c:pt>
                <c:pt idx="16">
                  <c:v>2.9</c:v>
                </c:pt>
                <c:pt idx="17">
                  <c:v>2.2999999999999998</c:v>
                </c:pt>
                <c:pt idx="18">
                  <c:v>1.8</c:v>
                </c:pt>
              </c:numCache>
            </c:numRef>
          </c:val>
          <c:smooth val="0"/>
          <c:extLst>
            <c:ext xmlns:c16="http://schemas.microsoft.com/office/drawing/2014/chart" uri="{C3380CC4-5D6E-409C-BE32-E72D297353CC}">
              <c16:uniqueId val="{00000003-47E1-4AF2-949D-F7BD13BF60A1}"/>
            </c:ext>
          </c:extLst>
        </c:ser>
        <c:dLbls>
          <c:showLegendKey val="0"/>
          <c:showVal val="0"/>
          <c:showCatName val="0"/>
          <c:showSerName val="0"/>
          <c:showPercent val="0"/>
          <c:showBubbleSize val="0"/>
        </c:dLbls>
        <c:smooth val="0"/>
        <c:axId val="94642176"/>
        <c:axId val="94643712"/>
      </c:lineChart>
      <c:catAx>
        <c:axId val="94642176"/>
        <c:scaling>
          <c:orientation val="minMax"/>
        </c:scaling>
        <c:delete val="0"/>
        <c:axPos val="b"/>
        <c:numFmt formatCode="General" sourceLinked="1"/>
        <c:majorTickMark val="out"/>
        <c:minorTickMark val="none"/>
        <c:tickLblPos val="nextTo"/>
        <c:crossAx val="94643712"/>
        <c:crosses val="autoZero"/>
        <c:auto val="1"/>
        <c:lblAlgn val="ctr"/>
        <c:lblOffset val="100"/>
        <c:noMultiLvlLbl val="0"/>
      </c:catAx>
      <c:valAx>
        <c:axId val="94643712"/>
        <c:scaling>
          <c:orientation val="minMax"/>
          <c:max val="20"/>
          <c:min val="0"/>
        </c:scaling>
        <c:delete val="0"/>
        <c:axPos val="l"/>
        <c:majorGridlines/>
        <c:numFmt formatCode="0" sourceLinked="0"/>
        <c:majorTickMark val="out"/>
        <c:minorTickMark val="none"/>
        <c:tickLblPos val="nextTo"/>
        <c:crossAx val="94642176"/>
        <c:crosses val="autoZero"/>
        <c:crossBetween val="between"/>
      </c:valAx>
    </c:plotArea>
    <c:legend>
      <c:legendPos val="r"/>
      <c:legendEntry>
        <c:idx val="2"/>
        <c:delete val="1"/>
      </c:legendEntry>
      <c:legendEntry>
        <c:idx val="3"/>
        <c:delete val="1"/>
      </c:legendEntry>
      <c:layout/>
      <c:overlay val="0"/>
    </c:legend>
    <c:plotVisOnly val="1"/>
    <c:dispBlanksAs val="gap"/>
    <c:showDLblsOverMax val="0"/>
  </c:chart>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618877185806331E-2"/>
          <c:y val="0.13246462626122602"/>
          <c:w val="0.85884270959636544"/>
          <c:h val="0.76961332788935288"/>
        </c:manualLayout>
      </c:layout>
      <c:barChart>
        <c:barDir val="col"/>
        <c:grouping val="percentStacked"/>
        <c:varyColors val="0"/>
        <c:ser>
          <c:idx val="0"/>
          <c:order val="0"/>
          <c:tx>
            <c:strRef>
              <c:f>'Focus - Graphique A'!$B$30</c:f>
              <c:strCache>
                <c:ptCount val="1"/>
                <c:pt idx="0">
                  <c:v>TPE artisanales</c:v>
                </c:pt>
              </c:strCache>
            </c:strRef>
          </c:tx>
          <c:invertIfNegative val="0"/>
          <c:dLbls>
            <c:spPr>
              <a:noFill/>
              <a:ln>
                <a:noFill/>
              </a:ln>
              <a:effectLst/>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'Focus - Graphique A'!$A$31:$A$34</c:f>
              <c:strCache>
                <c:ptCount val="4"/>
                <c:pt idx="0">
                  <c:v>Ensemble </c:v>
                </c:pt>
                <c:pt idx="1">
                  <c:v>Industrie</c:v>
                </c:pt>
                <c:pt idx="2">
                  <c:v>Construction</c:v>
                </c:pt>
                <c:pt idx="3">
                  <c:v>Tertiaire</c:v>
                </c:pt>
              </c:strCache>
            </c:strRef>
          </c:cat>
          <c:val>
            <c:numRef>
              <c:f>'Focus - Graphique A'!$B$31:$B$34</c:f>
              <c:numCache>
                <c:formatCode>0.0</c:formatCode>
                <c:ptCount val="4"/>
                <c:pt idx="0">
                  <c:v>36.429979224999997</c:v>
                </c:pt>
                <c:pt idx="1">
                  <c:v>87.508326186999994</c:v>
                </c:pt>
                <c:pt idx="2">
                  <c:v>94.640663048999997</c:v>
                </c:pt>
                <c:pt idx="3">
                  <c:v>22.283229949999999</c:v>
                </c:pt>
              </c:numCache>
            </c:numRef>
          </c:val>
          <c:extLst>
            <c:ext xmlns:c16="http://schemas.microsoft.com/office/drawing/2014/chart" uri="{C3380CC4-5D6E-409C-BE32-E72D297353CC}">
              <c16:uniqueId val="{00000000-DF62-44C2-98BC-48F7F5BE6B2C}"/>
            </c:ext>
          </c:extLst>
        </c:ser>
        <c:ser>
          <c:idx val="1"/>
          <c:order val="1"/>
          <c:tx>
            <c:strRef>
              <c:f>'Focus - Graphique A'!$C$30</c:f>
              <c:strCache>
                <c:ptCount val="1"/>
                <c:pt idx="0">
                  <c:v>TPE non artisanales</c:v>
                </c:pt>
              </c:strCache>
            </c:strRef>
          </c:tx>
          <c:invertIfNegative val="0"/>
          <c:dLbls>
            <c:spPr>
              <a:noFill/>
              <a:ln>
                <a:noFill/>
              </a:ln>
              <a:effectLst/>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'Focus - Graphique A'!$A$31:$A$34</c:f>
              <c:strCache>
                <c:ptCount val="4"/>
                <c:pt idx="0">
                  <c:v>Ensemble </c:v>
                </c:pt>
                <c:pt idx="1">
                  <c:v>Industrie</c:v>
                </c:pt>
                <c:pt idx="2">
                  <c:v>Construction</c:v>
                </c:pt>
                <c:pt idx="3">
                  <c:v>Tertiaire</c:v>
                </c:pt>
              </c:strCache>
            </c:strRef>
          </c:cat>
          <c:val>
            <c:numRef>
              <c:f>'Focus - Graphique A'!$C$31:$C$34</c:f>
              <c:numCache>
                <c:formatCode>0.0</c:formatCode>
                <c:ptCount val="4"/>
                <c:pt idx="0">
                  <c:v>63.570020775000003</c:v>
                </c:pt>
                <c:pt idx="1">
                  <c:v>12.491673813</c:v>
                </c:pt>
                <c:pt idx="2">
                  <c:v>5.3593369514000004</c:v>
                </c:pt>
                <c:pt idx="3">
                  <c:v>77.716770049999994</c:v>
                </c:pt>
              </c:numCache>
            </c:numRef>
          </c:val>
          <c:extLst>
            <c:ext xmlns:c16="http://schemas.microsoft.com/office/drawing/2014/chart" uri="{C3380CC4-5D6E-409C-BE32-E72D297353CC}">
              <c16:uniqueId val="{00000001-DF62-44C2-98BC-48F7F5BE6B2C}"/>
            </c:ext>
          </c:extLst>
        </c:ser>
        <c:dLbls>
          <c:showLegendKey val="0"/>
          <c:showVal val="0"/>
          <c:showCatName val="0"/>
          <c:showSerName val="0"/>
          <c:showPercent val="0"/>
          <c:showBubbleSize val="0"/>
        </c:dLbls>
        <c:gapWidth val="150"/>
        <c:overlap val="100"/>
        <c:axId val="95915392"/>
        <c:axId val="95933568"/>
      </c:barChart>
      <c:catAx>
        <c:axId val="95915392"/>
        <c:scaling>
          <c:orientation val="minMax"/>
        </c:scaling>
        <c:delete val="0"/>
        <c:axPos val="b"/>
        <c:numFmt formatCode="General" sourceLinked="0"/>
        <c:majorTickMark val="out"/>
        <c:minorTickMark val="none"/>
        <c:tickLblPos val="nextTo"/>
        <c:crossAx val="95933568"/>
        <c:crosses val="autoZero"/>
        <c:auto val="1"/>
        <c:lblAlgn val="ctr"/>
        <c:lblOffset val="100"/>
        <c:noMultiLvlLbl val="0"/>
      </c:catAx>
      <c:valAx>
        <c:axId val="95933568"/>
        <c:scaling>
          <c:orientation val="minMax"/>
        </c:scaling>
        <c:delete val="0"/>
        <c:axPos val="l"/>
        <c:majorGridlines/>
        <c:numFmt formatCode="0%" sourceLinked="0"/>
        <c:majorTickMark val="out"/>
        <c:minorTickMark val="none"/>
        <c:tickLblPos val="nextTo"/>
        <c:crossAx val="95915392"/>
        <c:crosses val="autoZero"/>
        <c:crossBetween val="between"/>
        <c:majorUnit val="0.25"/>
      </c:valAx>
    </c:plotArea>
    <c:legend>
      <c:legendPos val="r"/>
      <c:layout>
        <c:manualLayout>
          <c:xMode val="edge"/>
          <c:yMode val="edge"/>
          <c:x val="0.38540395565308433"/>
          <c:y val="3.2141675696918774E-3"/>
          <c:w val="0.5684515391860171"/>
          <c:h val="0.13602565647884432"/>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043963254593172E-2"/>
          <c:y val="2.8252405949256341E-2"/>
          <c:w val="0.69660665282114875"/>
          <c:h val="0.88193204497678934"/>
        </c:manualLayout>
      </c:layout>
      <c:barChart>
        <c:barDir val="col"/>
        <c:grouping val="stacked"/>
        <c:varyColors val="0"/>
        <c:ser>
          <c:idx val="0"/>
          <c:order val="0"/>
          <c:tx>
            <c:strRef>
              <c:f>'Focus - Graphique B'!$B$29</c:f>
              <c:strCache>
                <c:ptCount val="1"/>
                <c:pt idx="0">
                  <c:v>Industrie</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0-7378-439C-AE82-4E67CB087926}"/>
                </c:ext>
              </c:extLst>
            </c:dLbl>
            <c:spPr>
              <a:noFill/>
              <a:ln>
                <a:noFill/>
              </a:ln>
              <a:effectLst/>
            </c:spPr>
            <c:txPr>
              <a:bodyPr/>
              <a:lstStyle/>
              <a:p>
                <a:pPr>
                  <a:defRPr>
                    <a:solidFill>
                      <a:schemeClr val="bg1"/>
                    </a:solidFill>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'Focus - Graphique B'!$A$30:$A$32</c:f>
              <c:strCache>
                <c:ptCount val="3"/>
                <c:pt idx="0">
                  <c:v>Ensemble</c:v>
                </c:pt>
                <c:pt idx="1">
                  <c:v>TPE artisanales</c:v>
                </c:pt>
                <c:pt idx="2">
                  <c:v>TPE non artisanales</c:v>
                </c:pt>
              </c:strCache>
            </c:strRef>
          </c:cat>
          <c:val>
            <c:numRef>
              <c:f>'Focus - Graphique B'!$B$30:$B$32</c:f>
              <c:numCache>
                <c:formatCode>0.0</c:formatCode>
                <c:ptCount val="3"/>
                <c:pt idx="0" formatCode="General">
                  <c:v>16.3</c:v>
                </c:pt>
                <c:pt idx="1">
                  <c:v>15.672360000000001</c:v>
                </c:pt>
                <c:pt idx="2">
                  <c:v>0.6</c:v>
                </c:pt>
              </c:numCache>
            </c:numRef>
          </c:val>
          <c:extLst>
            <c:ext xmlns:c16="http://schemas.microsoft.com/office/drawing/2014/chart" uri="{C3380CC4-5D6E-409C-BE32-E72D297353CC}">
              <c16:uniqueId val="{00000001-7378-439C-AE82-4E67CB087926}"/>
            </c:ext>
          </c:extLst>
        </c:ser>
        <c:ser>
          <c:idx val="1"/>
          <c:order val="1"/>
          <c:tx>
            <c:strRef>
              <c:f>'Focus - Graphique B'!$C$29</c:f>
              <c:strCache>
                <c:ptCount val="1"/>
                <c:pt idx="0">
                  <c:v>Construction</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2-7378-439C-AE82-4E67CB087926}"/>
                </c:ext>
              </c:extLst>
            </c:dLbl>
            <c:spPr>
              <a:noFill/>
              <a:ln>
                <a:noFill/>
              </a:ln>
              <a:effectLst/>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'Focus - Graphique B'!$A$30:$A$32</c:f>
              <c:strCache>
                <c:ptCount val="3"/>
                <c:pt idx="0">
                  <c:v>Ensemble</c:v>
                </c:pt>
                <c:pt idx="1">
                  <c:v>TPE artisanales</c:v>
                </c:pt>
                <c:pt idx="2">
                  <c:v>TPE non artisanales</c:v>
                </c:pt>
              </c:strCache>
            </c:strRef>
          </c:cat>
          <c:val>
            <c:numRef>
              <c:f>'Focus - Graphique B'!$C$30:$C$32</c:f>
              <c:numCache>
                <c:formatCode>0.0</c:formatCode>
                <c:ptCount val="3"/>
                <c:pt idx="0" formatCode="General">
                  <c:v>20.399999999999999</c:v>
                </c:pt>
                <c:pt idx="1">
                  <c:v>20.248580000000004</c:v>
                </c:pt>
                <c:pt idx="2">
                  <c:v>0.2</c:v>
                </c:pt>
              </c:numCache>
            </c:numRef>
          </c:val>
          <c:extLst>
            <c:ext xmlns:c16="http://schemas.microsoft.com/office/drawing/2014/chart" uri="{C3380CC4-5D6E-409C-BE32-E72D297353CC}">
              <c16:uniqueId val="{00000003-7378-439C-AE82-4E67CB087926}"/>
            </c:ext>
          </c:extLst>
        </c:ser>
        <c:ser>
          <c:idx val="2"/>
          <c:order val="2"/>
          <c:tx>
            <c:strRef>
              <c:f>'Focus - Graphique B'!$D$29</c:f>
              <c:strCache>
                <c:ptCount val="1"/>
                <c:pt idx="0">
                  <c:v>Tertiaire</c:v>
                </c:pt>
              </c:strCache>
            </c:strRef>
          </c:tx>
          <c:spPr>
            <a:solidFill>
              <a:schemeClr val="accent3">
                <a:lumMod val="75000"/>
              </a:schemeClr>
            </a:solidFill>
          </c:spPr>
          <c:invertIfNegative val="0"/>
          <c:dLbls>
            <c:spPr>
              <a:noFill/>
              <a:ln>
                <a:noFill/>
              </a:ln>
              <a:effectLst/>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'Focus - Graphique B'!$A$30:$A$32</c:f>
              <c:strCache>
                <c:ptCount val="3"/>
                <c:pt idx="0">
                  <c:v>Ensemble</c:v>
                </c:pt>
                <c:pt idx="1">
                  <c:v>TPE artisanales</c:v>
                </c:pt>
                <c:pt idx="2">
                  <c:v>TPE non artisanales</c:v>
                </c:pt>
              </c:strCache>
            </c:strRef>
          </c:cat>
          <c:val>
            <c:numRef>
              <c:f>'Focus - Graphique B'!$D$30:$D$32</c:f>
              <c:numCache>
                <c:formatCode>0.0</c:formatCode>
                <c:ptCount val="3"/>
                <c:pt idx="0" formatCode="General">
                  <c:v>63.3</c:v>
                </c:pt>
                <c:pt idx="1">
                  <c:v>32.279060000000001</c:v>
                </c:pt>
                <c:pt idx="2">
                  <c:v>31</c:v>
                </c:pt>
              </c:numCache>
            </c:numRef>
          </c:val>
          <c:extLst>
            <c:ext xmlns:c16="http://schemas.microsoft.com/office/drawing/2014/chart" uri="{C3380CC4-5D6E-409C-BE32-E72D297353CC}">
              <c16:uniqueId val="{00000004-7378-439C-AE82-4E67CB087926}"/>
            </c:ext>
          </c:extLst>
        </c:ser>
        <c:dLbls>
          <c:showLegendKey val="0"/>
          <c:showVal val="0"/>
          <c:showCatName val="0"/>
          <c:showSerName val="0"/>
          <c:showPercent val="0"/>
          <c:showBubbleSize val="0"/>
        </c:dLbls>
        <c:gapWidth val="150"/>
        <c:overlap val="100"/>
        <c:axId val="97132544"/>
        <c:axId val="97134080"/>
      </c:barChart>
      <c:catAx>
        <c:axId val="97132544"/>
        <c:scaling>
          <c:orientation val="minMax"/>
        </c:scaling>
        <c:delete val="0"/>
        <c:axPos val="b"/>
        <c:numFmt formatCode="General" sourceLinked="0"/>
        <c:majorTickMark val="out"/>
        <c:minorTickMark val="none"/>
        <c:tickLblPos val="nextTo"/>
        <c:crossAx val="97134080"/>
        <c:crosses val="autoZero"/>
        <c:auto val="1"/>
        <c:lblAlgn val="ctr"/>
        <c:lblOffset val="100"/>
        <c:noMultiLvlLbl val="0"/>
      </c:catAx>
      <c:valAx>
        <c:axId val="97134080"/>
        <c:scaling>
          <c:orientation val="minMax"/>
          <c:max val="100"/>
          <c:min val="0"/>
        </c:scaling>
        <c:delete val="0"/>
        <c:axPos val="l"/>
        <c:majorGridlines>
          <c:spPr>
            <a:effectLst/>
          </c:spPr>
        </c:majorGridlines>
        <c:numFmt formatCode="#,##0" sourceLinked="0"/>
        <c:majorTickMark val="out"/>
        <c:minorTickMark val="none"/>
        <c:tickLblPos val="nextTo"/>
        <c:crossAx val="97132544"/>
        <c:crosses val="autoZero"/>
        <c:crossBetween val="between"/>
        <c:majorUnit val="25"/>
        <c:minorUnit val="5"/>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381000</xdr:colOff>
      <xdr:row>4</xdr:row>
      <xdr:rowOff>76200</xdr:rowOff>
    </xdr:from>
    <xdr:to>
      <xdr:col>8</xdr:col>
      <xdr:colOff>85725</xdr:colOff>
      <xdr:row>25</xdr:row>
      <xdr:rowOff>0</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352425</xdr:colOff>
      <xdr:row>22</xdr:row>
      <xdr:rowOff>85725</xdr:rowOff>
    </xdr:from>
    <xdr:ext cx="435376" cy="248851"/>
    <xdr:sp macro="" textlink="">
      <xdr:nvSpPr>
        <xdr:cNvPr id="12" name="ZoneTexte 11"/>
        <xdr:cNvSpPr txBox="1"/>
      </xdr:nvSpPr>
      <xdr:spPr>
        <a:xfrm>
          <a:off x="4924425" y="4276725"/>
          <a:ext cx="435376"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000"/>
            <a:t>En %</a:t>
          </a:r>
        </a:p>
      </xdr:txBody>
    </xdr:sp>
    <xdr:clientData/>
  </xdr:oneCellAnchor>
</xdr:wsDr>
</file>

<file path=xl/drawings/drawing10.xml><?xml version="1.0" encoding="utf-8"?>
<c:userShapes xmlns:c="http://schemas.openxmlformats.org/drawingml/2006/chart">
  <cdr:relSizeAnchor xmlns:cdr="http://schemas.openxmlformats.org/drawingml/2006/chartDrawing">
    <cdr:from>
      <cdr:x>0.62759</cdr:x>
      <cdr:y>0.56175</cdr:y>
    </cdr:from>
    <cdr:to>
      <cdr:x>0.7431</cdr:x>
      <cdr:y>0.64143</cdr:y>
    </cdr:to>
    <cdr:sp macro="" textlink="">
      <cdr:nvSpPr>
        <cdr:cNvPr id="2" name="ZoneTexte 1"/>
        <cdr:cNvSpPr txBox="1"/>
      </cdr:nvSpPr>
      <cdr:spPr>
        <a:xfrm xmlns:a="http://schemas.openxmlformats.org/drawingml/2006/main">
          <a:off x="3467101" y="2014539"/>
          <a:ext cx="638175"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50"/>
            <a:t>31,8 %</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581024</xdr:colOff>
      <xdr:row>2</xdr:row>
      <xdr:rowOff>152400</xdr:rowOff>
    </xdr:from>
    <xdr:to>
      <xdr:col>9</xdr:col>
      <xdr:colOff>0</xdr:colOff>
      <xdr:row>26</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0.77652</cdr:x>
      <cdr:y>0.50114</cdr:y>
    </cdr:from>
    <cdr:to>
      <cdr:x>0.91231</cdr:x>
      <cdr:y>0.62014</cdr:y>
    </cdr:to>
    <cdr:sp macro="" textlink="">
      <cdr:nvSpPr>
        <cdr:cNvPr id="4" name="ZoneTexte 3"/>
        <cdr:cNvSpPr txBox="1"/>
      </cdr:nvSpPr>
      <cdr:spPr>
        <a:xfrm xmlns:a="http://schemas.openxmlformats.org/drawingml/2006/main">
          <a:off x="5229226" y="2085975"/>
          <a:ext cx="914400" cy="4953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0.41232</cdr:x>
      <cdr:y>0.24843</cdr:y>
    </cdr:from>
    <cdr:to>
      <cdr:x>0.41365</cdr:x>
      <cdr:y>0.42797</cdr:y>
    </cdr:to>
    <cdr:cxnSp macro="">
      <cdr:nvCxnSpPr>
        <cdr:cNvPr id="8" name="Connecteur droit 7"/>
        <cdr:cNvCxnSpPr/>
      </cdr:nvCxnSpPr>
      <cdr:spPr>
        <a:xfrm xmlns:a="http://schemas.openxmlformats.org/drawingml/2006/main" flipH="1">
          <a:off x="2933701" y="1133475"/>
          <a:ext cx="9525" cy="819150"/>
        </a:xfrm>
        <a:prstGeom xmlns:a="http://schemas.openxmlformats.org/drawingml/2006/main" prst="line">
          <a:avLst/>
        </a:prstGeom>
        <a:ln xmlns:a="http://schemas.openxmlformats.org/drawingml/2006/main" w="9525">
          <a:solidFill>
            <a:srgbClr val="107E4C"/>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0.27978</cdr:x>
      <cdr:y>0.14405</cdr:y>
    </cdr:from>
    <cdr:to>
      <cdr:x>0.57028</cdr:x>
      <cdr:y>0.22604</cdr:y>
    </cdr:to>
    <cdr:sp macro="" textlink="">
      <cdr:nvSpPr>
        <cdr:cNvPr id="15" name="ZoneTexte 14"/>
        <cdr:cNvSpPr txBox="1"/>
      </cdr:nvSpPr>
      <cdr:spPr>
        <a:xfrm xmlns:a="http://schemas.openxmlformats.org/drawingml/2006/main">
          <a:off x="1990684" y="657225"/>
          <a:ext cx="2066967" cy="374077"/>
        </a:xfrm>
        <a:prstGeom xmlns:a="http://schemas.openxmlformats.org/drawingml/2006/main" prst="rect">
          <a:avLst/>
        </a:prstGeom>
      </cdr:spPr>
      <cdr:txBody>
        <a:bodyPr xmlns:a="http://schemas.openxmlformats.org/drawingml/2006/main" vertOverflow="clip" wrap="square" rtlCol="0">
          <a:spAutoFit/>
        </a:bodyPr>
        <a:lstStyle xmlns:a="http://schemas.openxmlformats.org/drawingml/2006/main"/>
        <a:p xmlns:a="http://schemas.openxmlformats.org/drawingml/2006/main">
          <a:r>
            <a:rPr lang="fr-FR" sz="900">
              <a:solidFill>
                <a:srgbClr val="107E4C"/>
              </a:solidFill>
            </a:rPr>
            <a:t>Données au 30</a:t>
          </a:r>
          <a:r>
            <a:rPr lang="fr-FR" sz="900" baseline="0">
              <a:solidFill>
                <a:srgbClr val="107E4C"/>
              </a:solidFill>
            </a:rPr>
            <a:t> juin de 2000 à 2009, et au 31 décembre de 2009 à 2018</a:t>
          </a:r>
          <a:r>
            <a:rPr lang="fr-FR" sz="900">
              <a:solidFill>
                <a:srgbClr val="107E4C"/>
              </a:solidFill>
            </a:rPr>
            <a:t>*</a:t>
          </a:r>
        </a:p>
      </cdr:txBody>
    </cdr:sp>
  </cdr:relSizeAnchor>
  <cdr:relSizeAnchor xmlns:cdr="http://schemas.openxmlformats.org/drawingml/2006/chartDrawing">
    <cdr:from>
      <cdr:x>0.69746</cdr:x>
      <cdr:y>0.25052</cdr:y>
    </cdr:from>
    <cdr:to>
      <cdr:x>0.6988</cdr:x>
      <cdr:y>0.43424</cdr:y>
    </cdr:to>
    <cdr:cxnSp macro="">
      <cdr:nvCxnSpPr>
        <cdr:cNvPr id="10" name="Connecteur droit 9"/>
        <cdr:cNvCxnSpPr/>
      </cdr:nvCxnSpPr>
      <cdr:spPr>
        <a:xfrm xmlns:a="http://schemas.openxmlformats.org/drawingml/2006/main" flipH="1" flipV="1">
          <a:off x="4962527" y="1143003"/>
          <a:ext cx="9524" cy="838197"/>
        </a:xfrm>
        <a:prstGeom xmlns:a="http://schemas.openxmlformats.org/drawingml/2006/main" prst="line">
          <a:avLst/>
        </a:prstGeom>
        <a:ln xmlns:a="http://schemas.openxmlformats.org/drawingml/2006/main" w="9525">
          <a:solidFill>
            <a:srgbClr val="107E4C"/>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0.59438</cdr:x>
      <cdr:y>0.17537</cdr:y>
    </cdr:from>
    <cdr:to>
      <cdr:x>0.82644</cdr:x>
      <cdr:y>0.22648</cdr:y>
    </cdr:to>
    <cdr:sp macro="" textlink="">
      <cdr:nvSpPr>
        <cdr:cNvPr id="17" name="ZoneTexte 16"/>
        <cdr:cNvSpPr txBox="1"/>
      </cdr:nvSpPr>
      <cdr:spPr>
        <a:xfrm xmlns:a="http://schemas.openxmlformats.org/drawingml/2006/main">
          <a:off x="4229118" y="800121"/>
          <a:ext cx="1651158" cy="233205"/>
        </a:xfrm>
        <a:prstGeom xmlns:a="http://schemas.openxmlformats.org/drawingml/2006/main" prst="rect">
          <a:avLst/>
        </a:prstGeom>
      </cdr:spPr>
      <cdr:txBody>
        <a:bodyPr xmlns:a="http://schemas.openxmlformats.org/drawingml/2006/main" vertOverflow="clip" horzOverflow="clip" wrap="none" rtlCol="0">
          <a:spAutoFit/>
        </a:bodyPr>
        <a:lstStyle xmlns:a="http://schemas.openxmlformats.org/drawingml/2006/main"/>
        <a:p xmlns:a="http://schemas.openxmlformats.org/drawingml/2006/main">
          <a:r>
            <a:rPr lang="fr-FR" sz="900">
              <a:solidFill>
                <a:srgbClr val="107E4C"/>
              </a:solidFill>
            </a:rPr>
            <a:t>Extension</a:t>
          </a:r>
          <a:r>
            <a:rPr lang="fr-FR" sz="900" baseline="0">
              <a:solidFill>
                <a:srgbClr val="107E4C"/>
              </a:solidFill>
            </a:rPr>
            <a:t> du champ en 2017**</a:t>
          </a:r>
          <a:endParaRPr lang="fr-FR" sz="900">
            <a:solidFill>
              <a:srgbClr val="107E4C"/>
            </a:solidFill>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47625</xdr:colOff>
      <xdr:row>2</xdr:row>
      <xdr:rowOff>142876</xdr:rowOff>
    </xdr:from>
    <xdr:to>
      <xdr:col>9</xdr:col>
      <xdr:colOff>47625</xdr:colOff>
      <xdr:row>26</xdr:row>
      <xdr:rowOff>57150</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5</xdr:row>
      <xdr:rowOff>57150</xdr:rowOff>
    </xdr:from>
    <xdr:to>
      <xdr:col>3</xdr:col>
      <xdr:colOff>9525</xdr:colOff>
      <xdr:row>8</xdr:row>
      <xdr:rowOff>171450</xdr:rowOff>
    </xdr:to>
    <xdr:cxnSp macro="">
      <xdr:nvCxnSpPr>
        <xdr:cNvPr id="13" name="Connecteur droit 12"/>
        <xdr:cNvCxnSpPr/>
      </xdr:nvCxnSpPr>
      <xdr:spPr>
        <a:xfrm flipH="1">
          <a:off x="3390900" y="1009650"/>
          <a:ext cx="9525" cy="685800"/>
        </a:xfrm>
        <a:prstGeom prst="line">
          <a:avLst/>
        </a:prstGeom>
        <a:ln w="9525">
          <a:solidFill>
            <a:srgbClr val="107E4C"/>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714375</xdr:colOff>
      <xdr:row>3</xdr:row>
      <xdr:rowOff>47625</xdr:rowOff>
    </xdr:from>
    <xdr:ext cx="1943100" cy="374077"/>
    <xdr:sp macro="" textlink="">
      <xdr:nvSpPr>
        <xdr:cNvPr id="15" name="ZoneTexte 14"/>
        <xdr:cNvSpPr txBox="1"/>
      </xdr:nvSpPr>
      <xdr:spPr>
        <a:xfrm>
          <a:off x="2581275" y="619125"/>
          <a:ext cx="1943100"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900">
              <a:solidFill>
                <a:srgbClr val="107E4C"/>
              </a:solidFill>
            </a:rPr>
            <a:t>Données au 30 juin de 2000 à 2009, et au 31 décembre de</a:t>
          </a:r>
          <a:r>
            <a:rPr lang="fr-FR" sz="900" baseline="0">
              <a:solidFill>
                <a:srgbClr val="107E4C"/>
              </a:solidFill>
            </a:rPr>
            <a:t> 2009 à 2018*</a:t>
          </a:r>
          <a:endParaRPr lang="fr-FR" sz="900">
            <a:solidFill>
              <a:srgbClr val="107E4C"/>
            </a:solidFill>
          </a:endParaRPr>
        </a:p>
      </xdr:txBody>
    </xdr:sp>
    <xdr:clientData/>
  </xdr:oneCellAnchor>
  <xdr:twoCellAnchor>
    <xdr:from>
      <xdr:col>6</xdr:col>
      <xdr:colOff>66675</xdr:colOff>
      <xdr:row>5</xdr:row>
      <xdr:rowOff>66675</xdr:rowOff>
    </xdr:from>
    <xdr:to>
      <xdr:col>6</xdr:col>
      <xdr:colOff>66675</xdr:colOff>
      <xdr:row>9</xdr:row>
      <xdr:rowOff>38100</xdr:rowOff>
    </xdr:to>
    <xdr:cxnSp macro="">
      <xdr:nvCxnSpPr>
        <xdr:cNvPr id="3" name="Connecteur droit 2"/>
        <xdr:cNvCxnSpPr/>
      </xdr:nvCxnSpPr>
      <xdr:spPr>
        <a:xfrm flipV="1">
          <a:off x="5743575" y="1019175"/>
          <a:ext cx="0" cy="733425"/>
        </a:xfrm>
        <a:prstGeom prst="line">
          <a:avLst/>
        </a:prstGeom>
        <a:ln w="9525">
          <a:solidFill>
            <a:srgbClr val="107E4C"/>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c:userShapes xmlns:c="http://schemas.openxmlformats.org/drawingml/2006/chart">
  <cdr:relSizeAnchor xmlns:cdr="http://schemas.openxmlformats.org/drawingml/2006/chartDrawing">
    <cdr:from>
      <cdr:x>0.61842</cdr:x>
      <cdr:y>0.05096</cdr:y>
    </cdr:from>
    <cdr:to>
      <cdr:x>0.82578</cdr:x>
      <cdr:y>0.10294</cdr:y>
    </cdr:to>
    <cdr:sp macro="" textlink="">
      <cdr:nvSpPr>
        <cdr:cNvPr id="2" name="ZoneTexte 1"/>
        <cdr:cNvSpPr txBox="1"/>
      </cdr:nvSpPr>
      <cdr:spPr>
        <a:xfrm xmlns:a="http://schemas.openxmlformats.org/drawingml/2006/main">
          <a:off x="4924417" y="228621"/>
          <a:ext cx="1651158" cy="233205"/>
        </a:xfrm>
        <a:prstGeom xmlns:a="http://schemas.openxmlformats.org/drawingml/2006/main" prst="rect">
          <a:avLst/>
        </a:prstGeom>
      </cdr:spPr>
      <cdr:txBody>
        <a:bodyPr xmlns:a="http://schemas.openxmlformats.org/drawingml/2006/main" vertOverflow="clip" horzOverflow="clip" wrap="none" rtlCol="0">
          <a:spAutoFit/>
        </a:bodyPr>
        <a:lstStyle xmlns:a="http://schemas.openxmlformats.org/drawingml/2006/main"/>
        <a:p xmlns:a="http://schemas.openxmlformats.org/drawingml/2006/main">
          <a:r>
            <a:rPr lang="fr-FR" sz="900">
              <a:solidFill>
                <a:srgbClr val="107E4C"/>
              </a:solidFill>
            </a:rPr>
            <a:t>Extension du champ en 2017**</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38099</xdr:colOff>
      <xdr:row>3</xdr:row>
      <xdr:rowOff>9524</xdr:rowOff>
    </xdr:from>
    <xdr:to>
      <xdr:col>9</xdr:col>
      <xdr:colOff>552449</xdr:colOff>
      <xdr:row>26</xdr:row>
      <xdr:rowOff>66675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257175</xdr:colOff>
      <xdr:row>8</xdr:row>
      <xdr:rowOff>9525</xdr:rowOff>
    </xdr:from>
    <xdr:to>
      <xdr:col>6</xdr:col>
      <xdr:colOff>266700</xdr:colOff>
      <xdr:row>12</xdr:row>
      <xdr:rowOff>38101</xdr:rowOff>
    </xdr:to>
    <xdr:cxnSp macro="">
      <xdr:nvCxnSpPr>
        <xdr:cNvPr id="4" name="Connecteur droit 3"/>
        <xdr:cNvCxnSpPr/>
      </xdr:nvCxnSpPr>
      <xdr:spPr>
        <a:xfrm flipH="1" flipV="1">
          <a:off x="5314950" y="1533525"/>
          <a:ext cx="9525" cy="790576"/>
        </a:xfrm>
        <a:prstGeom prst="line">
          <a:avLst/>
        </a:prstGeom>
        <a:ln w="9525">
          <a:solidFill>
            <a:srgbClr val="107E4C"/>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c:userShapes xmlns:c="http://schemas.openxmlformats.org/drawingml/2006/chart">
  <cdr:relSizeAnchor xmlns:cdr="http://schemas.openxmlformats.org/drawingml/2006/chartDrawing">
    <cdr:from>
      <cdr:x>0.41091</cdr:x>
      <cdr:y>0.21245</cdr:y>
    </cdr:from>
    <cdr:to>
      <cdr:x>0.41091</cdr:x>
      <cdr:y>0.3927</cdr:y>
    </cdr:to>
    <cdr:cxnSp macro="">
      <cdr:nvCxnSpPr>
        <cdr:cNvPr id="3" name="Connecteur droit 2"/>
        <cdr:cNvCxnSpPr/>
      </cdr:nvCxnSpPr>
      <cdr:spPr>
        <a:xfrm xmlns:a="http://schemas.openxmlformats.org/drawingml/2006/main">
          <a:off x="3228976" y="942976"/>
          <a:ext cx="0" cy="800100"/>
        </a:xfrm>
        <a:prstGeom xmlns:a="http://schemas.openxmlformats.org/drawingml/2006/main" prst="line">
          <a:avLst/>
        </a:prstGeom>
        <a:ln xmlns:a="http://schemas.openxmlformats.org/drawingml/2006/main" w="9525">
          <a:solidFill>
            <a:srgbClr val="107E4C"/>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0.30061</cdr:x>
      <cdr:y>0.11159</cdr:y>
    </cdr:from>
    <cdr:to>
      <cdr:x>0.54667</cdr:x>
      <cdr:y>0.19586</cdr:y>
    </cdr:to>
    <cdr:sp macro="" textlink="">
      <cdr:nvSpPr>
        <cdr:cNvPr id="6" name="ZoneTexte 5"/>
        <cdr:cNvSpPr txBox="1"/>
      </cdr:nvSpPr>
      <cdr:spPr>
        <a:xfrm xmlns:a="http://schemas.openxmlformats.org/drawingml/2006/main">
          <a:off x="2362231" y="495309"/>
          <a:ext cx="1933545" cy="374045"/>
        </a:xfrm>
        <a:prstGeom xmlns:a="http://schemas.openxmlformats.org/drawingml/2006/main" prst="rect">
          <a:avLst/>
        </a:prstGeom>
      </cdr:spPr>
      <cdr:txBody>
        <a:bodyPr xmlns:a="http://schemas.openxmlformats.org/drawingml/2006/main" vertOverflow="clip" wrap="square" rtlCol="0">
          <a:spAutoFit/>
        </a:bodyPr>
        <a:lstStyle xmlns:a="http://schemas.openxmlformats.org/drawingml/2006/main"/>
        <a:p xmlns:a="http://schemas.openxmlformats.org/drawingml/2006/main">
          <a:r>
            <a:rPr lang="fr-FR" sz="900">
              <a:solidFill>
                <a:srgbClr val="107E4C"/>
              </a:solidFill>
            </a:rPr>
            <a:t>Données</a:t>
          </a:r>
          <a:r>
            <a:rPr lang="fr-FR" sz="900" baseline="0">
              <a:solidFill>
                <a:srgbClr val="107E4C"/>
              </a:solidFill>
            </a:rPr>
            <a:t> au 30 juin de 2000 à 2009, et au 31 décembre de 2009 à 2018* </a:t>
          </a:r>
          <a:endParaRPr lang="fr-FR" sz="900">
            <a:solidFill>
              <a:srgbClr val="107E4C"/>
            </a:solidFill>
          </a:endParaRPr>
        </a:p>
      </cdr:txBody>
    </cdr:sp>
  </cdr:relSizeAnchor>
  <cdr:relSizeAnchor xmlns:cdr="http://schemas.openxmlformats.org/drawingml/2006/chartDrawing">
    <cdr:from>
      <cdr:x>0.58061</cdr:x>
      <cdr:y>0.13949</cdr:y>
    </cdr:from>
    <cdr:to>
      <cdr:x>0.79073</cdr:x>
      <cdr:y>0.19203</cdr:y>
    </cdr:to>
    <cdr:sp macro="" textlink="">
      <cdr:nvSpPr>
        <cdr:cNvPr id="2" name="ZoneTexte 1"/>
        <cdr:cNvSpPr txBox="1"/>
      </cdr:nvSpPr>
      <cdr:spPr>
        <a:xfrm xmlns:a="http://schemas.openxmlformats.org/drawingml/2006/main">
          <a:off x="4562506" y="619147"/>
          <a:ext cx="1651158" cy="233205"/>
        </a:xfrm>
        <a:prstGeom xmlns:a="http://schemas.openxmlformats.org/drawingml/2006/main" prst="rect">
          <a:avLst/>
        </a:prstGeom>
      </cdr:spPr>
      <cdr:txBody>
        <a:bodyPr xmlns:a="http://schemas.openxmlformats.org/drawingml/2006/main" vertOverflow="clip" horzOverflow="clip" wrap="none" rtlCol="0">
          <a:spAutoFit/>
        </a:bodyPr>
        <a:lstStyle xmlns:a="http://schemas.openxmlformats.org/drawingml/2006/main"/>
        <a:p xmlns:a="http://schemas.openxmlformats.org/drawingml/2006/main">
          <a:r>
            <a:rPr lang="fr-FR" sz="900">
              <a:solidFill>
                <a:srgbClr val="107E4C"/>
              </a:solidFill>
            </a:rPr>
            <a:t>Extension du champ en 2017**</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85724</xdr:colOff>
      <xdr:row>4</xdr:row>
      <xdr:rowOff>71438</xdr:rowOff>
    </xdr:from>
    <xdr:to>
      <xdr:col>6</xdr:col>
      <xdr:colOff>647699</xdr:colOff>
      <xdr:row>22</xdr:row>
      <xdr:rowOff>76200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161924</xdr:colOff>
      <xdr:row>4</xdr:row>
      <xdr:rowOff>14286</xdr:rowOff>
    </xdr:from>
    <xdr:to>
      <xdr:col>7</xdr:col>
      <xdr:colOff>352425</xdr:colOff>
      <xdr:row>21</xdr:row>
      <xdr:rowOff>923925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66675</xdr:colOff>
      <xdr:row>8</xdr:row>
      <xdr:rowOff>104775</xdr:rowOff>
    </xdr:from>
    <xdr:ext cx="184731" cy="264560"/>
    <xdr:sp macro="" textlink="">
      <xdr:nvSpPr>
        <xdr:cNvPr id="2" name="ZoneTexte 1"/>
        <xdr:cNvSpPr txBox="1"/>
      </xdr:nvSpPr>
      <xdr:spPr>
        <a:xfrm>
          <a:off x="2352675"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3</xdr:col>
      <xdr:colOff>57150</xdr:colOff>
      <xdr:row>8</xdr:row>
      <xdr:rowOff>114300</xdr:rowOff>
    </xdr:from>
    <xdr:ext cx="609600" cy="264560"/>
    <xdr:sp macro="" textlink="">
      <xdr:nvSpPr>
        <xdr:cNvPr id="4" name="ZoneTexte 3"/>
        <xdr:cNvSpPr txBox="1"/>
      </xdr:nvSpPr>
      <xdr:spPr>
        <a:xfrm>
          <a:off x="2343150" y="1447800"/>
          <a:ext cx="609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050"/>
            <a:t>68,2 %</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PE\TPE2018\Tableaux\Tableaux%20finalis&#233;s\Graphique%201_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rie-lorraine.chaus\AppData\Local\Microsoft\Windows\Temporary%20Internet%20Files\Content.Outlook\IVWH62RA\series_longues%20TP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IQUE_1"/>
    </sheetNames>
    <sheetDataSet>
      <sheetData sheetId="0">
        <row r="1">
          <cell r="G1" t="str">
            <v>Part d'entreprises</v>
          </cell>
          <cell r="H1" t="str">
            <v>Part de salariés</v>
          </cell>
        </row>
        <row r="2">
          <cell r="F2" t="str">
            <v>1 salarié</v>
          </cell>
          <cell r="G2">
            <v>38.200000000000003</v>
          </cell>
          <cell r="H2">
            <v>13.5</v>
          </cell>
        </row>
        <row r="3">
          <cell r="F3" t="str">
            <v>2 salariés</v>
          </cell>
          <cell r="G3">
            <v>20.2</v>
          </cell>
          <cell r="H3">
            <v>14.2</v>
          </cell>
        </row>
        <row r="4">
          <cell r="F4" t="str">
            <v>3 à 5 salariés</v>
          </cell>
          <cell r="G4">
            <v>27.7</v>
          </cell>
          <cell r="H4">
            <v>37.1</v>
          </cell>
        </row>
        <row r="5">
          <cell r="F5" t="str">
            <v>6 à 9 salariés</v>
          </cell>
          <cell r="G5">
            <v>13.9</v>
          </cell>
          <cell r="H5">
            <v>35.200000000000003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D"/>
      <sheetName val="Temps partiel"/>
      <sheetName val="Emploi aidé"/>
    </sheetNames>
    <sheetDataSet>
      <sheetData sheetId="0"/>
      <sheetData sheetId="1">
        <row r="27">
          <cell r="B27">
            <v>2000</v>
          </cell>
          <cell r="C27">
            <v>2001</v>
          </cell>
          <cell r="D27">
            <v>2002</v>
          </cell>
          <cell r="E27">
            <v>2003</v>
          </cell>
          <cell r="F27">
            <v>2004</v>
          </cell>
          <cell r="G27">
            <v>2005</v>
          </cell>
          <cell r="H27">
            <v>2006</v>
          </cell>
          <cell r="I27">
            <v>2007</v>
          </cell>
          <cell r="J27">
            <v>2008</v>
          </cell>
          <cell r="K27">
            <v>2009</v>
          </cell>
          <cell r="L27">
            <v>2010</v>
          </cell>
          <cell r="M27">
            <v>2011</v>
          </cell>
          <cell r="N27">
            <v>2012</v>
          </cell>
          <cell r="O27">
            <v>2013</v>
          </cell>
          <cell r="P27">
            <v>2014</v>
          </cell>
          <cell r="Q27">
            <v>2015</v>
          </cell>
          <cell r="R27">
            <v>2016</v>
          </cell>
          <cell r="S27">
            <v>2017</v>
          </cell>
          <cell r="T27">
            <v>2018</v>
          </cell>
        </row>
        <row r="28">
          <cell r="A28" t="str">
            <v>TPE</v>
          </cell>
          <cell r="B28">
            <v>34.299999999999997</v>
          </cell>
          <cell r="C28">
            <v>33.4</v>
          </cell>
          <cell r="D28">
            <v>33.6</v>
          </cell>
          <cell r="E28">
            <v>30.5</v>
          </cell>
          <cell r="F28">
            <v>29.6</v>
          </cell>
          <cell r="G28">
            <v>29.1</v>
          </cell>
          <cell r="H28">
            <v>25.8</v>
          </cell>
          <cell r="I28">
            <v>24.8</v>
          </cell>
          <cell r="J28">
            <v>24.5</v>
          </cell>
          <cell r="K28">
            <v>27.8</v>
          </cell>
        </row>
        <row r="29">
          <cell r="A29" t="str">
            <v>TPE (hors apprentis)</v>
          </cell>
          <cell r="B29">
            <v>36.299999999999997</v>
          </cell>
          <cell r="C29">
            <v>35.200000000000003</v>
          </cell>
          <cell r="D29">
            <v>35.299999999999997</v>
          </cell>
          <cell r="E29">
            <v>32.1</v>
          </cell>
          <cell r="F29">
            <v>31</v>
          </cell>
          <cell r="G29">
            <v>30.5</v>
          </cell>
          <cell r="H29">
            <v>27.1</v>
          </cell>
          <cell r="I29">
            <v>26.1</v>
          </cell>
          <cell r="J29">
            <v>25.7</v>
          </cell>
          <cell r="K29">
            <v>29.3</v>
          </cell>
        </row>
        <row r="30">
          <cell r="K30">
            <v>26.1</v>
          </cell>
          <cell r="L30">
            <v>26.4</v>
          </cell>
          <cell r="M30">
            <v>26.3</v>
          </cell>
          <cell r="N30">
            <v>28.9</v>
          </cell>
          <cell r="O30">
            <v>28.4</v>
          </cell>
          <cell r="P30">
            <v>28.3</v>
          </cell>
          <cell r="Q30">
            <v>28.5</v>
          </cell>
          <cell r="R30">
            <v>28</v>
          </cell>
          <cell r="S30">
            <v>27.7</v>
          </cell>
          <cell r="T30">
            <v>27.5</v>
          </cell>
        </row>
        <row r="31">
          <cell r="K31">
            <v>27.6</v>
          </cell>
          <cell r="L31">
            <v>27.9</v>
          </cell>
          <cell r="M31">
            <v>27.7</v>
          </cell>
          <cell r="N31">
            <v>30.3</v>
          </cell>
          <cell r="O31">
            <v>30</v>
          </cell>
          <cell r="P31">
            <v>29.8</v>
          </cell>
          <cell r="Q31">
            <v>29.9</v>
          </cell>
          <cell r="R31">
            <v>29.3</v>
          </cell>
          <cell r="S31">
            <v>29</v>
          </cell>
          <cell r="T31">
            <v>28.8</v>
          </cell>
        </row>
      </sheetData>
      <sheetData sheetId="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9525">
          <a:solidFill>
            <a:srgbClr val="107E4C"/>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38"/>
  <sheetViews>
    <sheetView tabSelected="1" workbookViewId="0">
      <selection activeCell="A33" sqref="A33:L33"/>
    </sheetView>
  </sheetViews>
  <sheetFormatPr baseColWidth="10" defaultRowHeight="15" x14ac:dyDescent="0.25"/>
  <sheetData>
    <row r="1" spans="1:12" ht="42.75" customHeight="1" x14ac:dyDescent="0.25">
      <c r="A1" s="114" t="s">
        <v>140</v>
      </c>
      <c r="B1" s="114"/>
      <c r="C1" s="114"/>
      <c r="D1" s="114"/>
      <c r="E1" s="114"/>
      <c r="F1" s="114"/>
      <c r="G1" s="114"/>
      <c r="H1" s="114"/>
      <c r="I1" s="114"/>
      <c r="J1" s="114"/>
      <c r="K1" s="114"/>
      <c r="L1" s="114"/>
    </row>
    <row r="2" spans="1:12" x14ac:dyDescent="0.25">
      <c r="A2" s="104" t="s">
        <v>89</v>
      </c>
      <c r="B2" s="104"/>
      <c r="C2" s="104"/>
      <c r="D2" s="104"/>
      <c r="E2" s="104"/>
      <c r="F2" s="104"/>
      <c r="G2" s="104"/>
      <c r="H2" s="104"/>
      <c r="I2" s="104"/>
      <c r="J2" s="104"/>
      <c r="K2" s="104"/>
      <c r="L2" s="104"/>
    </row>
    <row r="3" spans="1:12" ht="141.75" customHeight="1" x14ac:dyDescent="0.25">
      <c r="A3" s="115" t="s">
        <v>102</v>
      </c>
      <c r="B3" s="115"/>
      <c r="C3" s="115"/>
      <c r="D3" s="115"/>
      <c r="E3" s="115"/>
      <c r="F3" s="115"/>
      <c r="G3" s="115"/>
      <c r="H3" s="115"/>
      <c r="I3" s="115"/>
      <c r="J3" s="115"/>
      <c r="K3" s="115"/>
      <c r="L3" s="115"/>
    </row>
    <row r="4" spans="1:12" ht="13.5" customHeight="1" x14ac:dyDescent="0.25">
      <c r="A4" s="115" t="s">
        <v>96</v>
      </c>
      <c r="B4" s="115"/>
      <c r="C4" s="115"/>
      <c r="D4" s="115"/>
      <c r="E4" s="115"/>
      <c r="F4" s="115"/>
      <c r="G4" s="115"/>
      <c r="H4" s="115"/>
      <c r="I4" s="115"/>
      <c r="J4" s="115"/>
      <c r="K4" s="115"/>
      <c r="L4" s="115"/>
    </row>
    <row r="5" spans="1:12" x14ac:dyDescent="0.25">
      <c r="A5" s="104" t="s">
        <v>90</v>
      </c>
      <c r="B5" s="104"/>
      <c r="C5" s="104"/>
      <c r="D5" s="104"/>
      <c r="E5" s="104"/>
      <c r="F5" s="104"/>
      <c r="G5" s="104"/>
      <c r="H5" s="104"/>
      <c r="I5" s="104"/>
      <c r="J5" s="104"/>
      <c r="K5" s="104"/>
      <c r="L5" s="104"/>
    </row>
    <row r="6" spans="1:12" ht="57" customHeight="1" x14ac:dyDescent="0.25">
      <c r="A6" s="115" t="s">
        <v>97</v>
      </c>
      <c r="B6" s="115"/>
      <c r="C6" s="115"/>
      <c r="D6" s="115"/>
      <c r="E6" s="115"/>
      <c r="F6" s="115"/>
      <c r="G6" s="115"/>
      <c r="H6" s="115"/>
      <c r="I6" s="115"/>
      <c r="J6" s="115"/>
      <c r="K6" s="115"/>
      <c r="L6" s="115"/>
    </row>
    <row r="7" spans="1:12" ht="15" customHeight="1" x14ac:dyDescent="0.25">
      <c r="A7" s="116" t="s">
        <v>91</v>
      </c>
      <c r="B7" s="116"/>
      <c r="C7" s="116"/>
      <c r="D7" s="116"/>
      <c r="E7" s="116"/>
      <c r="F7" s="116"/>
      <c r="G7" s="116"/>
      <c r="H7" s="116"/>
      <c r="I7" s="116"/>
      <c r="J7" s="116"/>
      <c r="K7" s="116"/>
      <c r="L7" s="116"/>
    </row>
    <row r="8" spans="1:12" ht="54.75" customHeight="1" x14ac:dyDescent="0.25">
      <c r="A8" s="118" t="s">
        <v>101</v>
      </c>
      <c r="B8" s="118"/>
      <c r="C8" s="118"/>
      <c r="D8" s="118"/>
      <c r="E8" s="118"/>
      <c r="F8" s="118"/>
      <c r="G8" s="118"/>
      <c r="H8" s="118"/>
      <c r="I8" s="118"/>
      <c r="J8" s="118"/>
      <c r="K8" s="118"/>
      <c r="L8" s="118"/>
    </row>
    <row r="9" spans="1:12" x14ac:dyDescent="0.25">
      <c r="A9" s="119" t="s">
        <v>92</v>
      </c>
      <c r="B9" s="119"/>
      <c r="C9" s="119"/>
      <c r="D9" s="119"/>
      <c r="E9" s="119"/>
      <c r="F9" s="119"/>
      <c r="G9" s="119"/>
      <c r="H9" s="119"/>
      <c r="I9" s="119"/>
      <c r="J9" s="119"/>
      <c r="K9" s="119"/>
      <c r="L9" s="119"/>
    </row>
    <row r="10" spans="1:12" x14ac:dyDescent="0.25">
      <c r="A10" s="120"/>
      <c r="B10" s="120"/>
      <c r="C10" s="120"/>
      <c r="D10" s="120"/>
      <c r="E10" s="120"/>
      <c r="F10" s="120"/>
      <c r="G10" s="120"/>
      <c r="H10" s="120"/>
      <c r="I10" s="120"/>
      <c r="J10" s="120"/>
      <c r="K10" s="120"/>
      <c r="L10" s="120"/>
    </row>
    <row r="11" spans="1:12" x14ac:dyDescent="0.25">
      <c r="A11" s="121" t="s">
        <v>98</v>
      </c>
      <c r="B11" s="121"/>
      <c r="C11" s="121"/>
      <c r="D11" s="121"/>
      <c r="E11" s="121"/>
      <c r="F11" s="121"/>
      <c r="G11" s="121"/>
      <c r="H11" s="121"/>
      <c r="I11" s="121"/>
      <c r="J11" s="121"/>
      <c r="K11" s="121"/>
      <c r="L11" s="121"/>
    </row>
    <row r="12" spans="1:12" ht="13.5" customHeight="1" x14ac:dyDescent="0.25">
      <c r="A12" s="120"/>
      <c r="B12" s="120"/>
      <c r="C12" s="120"/>
      <c r="D12" s="120"/>
      <c r="E12" s="120"/>
      <c r="F12" s="120"/>
      <c r="G12" s="120"/>
      <c r="H12" s="120"/>
      <c r="I12" s="120"/>
      <c r="J12" s="120"/>
      <c r="K12" s="120"/>
      <c r="L12" s="120"/>
    </row>
    <row r="13" spans="1:12" x14ac:dyDescent="0.25">
      <c r="A13" s="121" t="s">
        <v>116</v>
      </c>
      <c r="B13" s="121"/>
      <c r="C13" s="121"/>
      <c r="D13" s="121"/>
      <c r="E13" s="121"/>
      <c r="F13" s="121"/>
      <c r="G13" s="121"/>
      <c r="H13" s="121"/>
      <c r="I13" s="121"/>
      <c r="J13" s="121"/>
      <c r="K13" s="121"/>
      <c r="L13" s="121"/>
    </row>
    <row r="14" spans="1:12" ht="12.75" customHeight="1" x14ac:dyDescent="0.25">
      <c r="A14" s="117"/>
      <c r="B14" s="117"/>
      <c r="C14" s="117"/>
      <c r="D14" s="117"/>
      <c r="E14" s="117"/>
      <c r="F14" s="117"/>
      <c r="G14" s="117"/>
      <c r="H14" s="117"/>
      <c r="I14" s="117"/>
      <c r="J14" s="117"/>
      <c r="K14" s="117"/>
      <c r="L14" s="117"/>
    </row>
    <row r="15" spans="1:12" x14ac:dyDescent="0.25">
      <c r="A15" s="122" t="s">
        <v>117</v>
      </c>
      <c r="B15" s="122"/>
      <c r="C15" s="122"/>
      <c r="D15" s="122"/>
      <c r="E15" s="122"/>
      <c r="F15" s="122"/>
      <c r="G15" s="122"/>
      <c r="H15" s="122"/>
      <c r="I15" s="122"/>
      <c r="J15" s="122"/>
      <c r="K15" s="122"/>
      <c r="L15" s="122"/>
    </row>
    <row r="16" spans="1:12" ht="12" customHeight="1" x14ac:dyDescent="0.25">
      <c r="A16" s="117"/>
      <c r="B16" s="117"/>
      <c r="C16" s="117"/>
      <c r="D16" s="117"/>
      <c r="E16" s="117"/>
      <c r="F16" s="117"/>
      <c r="G16" s="117"/>
      <c r="H16" s="117"/>
      <c r="I16" s="117"/>
      <c r="J16" s="117"/>
      <c r="K16" s="117"/>
      <c r="L16" s="117"/>
    </row>
    <row r="17" spans="1:13" x14ac:dyDescent="0.25">
      <c r="A17" s="121" t="s">
        <v>118</v>
      </c>
      <c r="B17" s="121"/>
      <c r="C17" s="121"/>
      <c r="D17" s="121"/>
      <c r="E17" s="121"/>
      <c r="F17" s="121"/>
      <c r="G17" s="121"/>
      <c r="H17" s="121"/>
      <c r="I17" s="121"/>
      <c r="J17" s="121"/>
      <c r="K17" s="121"/>
      <c r="L17" s="121"/>
    </row>
    <row r="18" spans="1:13" ht="12.75" customHeight="1" x14ac:dyDescent="0.25">
      <c r="A18" s="117"/>
      <c r="B18" s="117"/>
      <c r="C18" s="117"/>
      <c r="D18" s="117"/>
      <c r="E18" s="117"/>
      <c r="F18" s="117"/>
      <c r="G18" s="117"/>
      <c r="H18" s="117"/>
      <c r="I18" s="117"/>
      <c r="J18" s="117"/>
      <c r="K18" s="117"/>
      <c r="L18" s="117"/>
    </row>
    <row r="19" spans="1:13" x14ac:dyDescent="0.25">
      <c r="A19" s="122" t="s">
        <v>99</v>
      </c>
      <c r="B19" s="122"/>
      <c r="C19" s="122"/>
      <c r="D19" s="122"/>
      <c r="E19" s="122"/>
      <c r="F19" s="122"/>
      <c r="G19" s="122"/>
      <c r="H19" s="122"/>
      <c r="I19" s="122"/>
      <c r="J19" s="122"/>
      <c r="K19" s="122"/>
      <c r="L19" s="122"/>
    </row>
    <row r="20" spans="1:13" ht="12" customHeight="1" x14ac:dyDescent="0.25">
      <c r="A20" s="117"/>
      <c r="B20" s="117"/>
      <c r="C20" s="117"/>
      <c r="D20" s="117"/>
      <c r="E20" s="117"/>
      <c r="F20" s="117"/>
      <c r="G20" s="117"/>
      <c r="H20" s="117"/>
      <c r="I20" s="117"/>
      <c r="J20" s="117"/>
      <c r="K20" s="117"/>
      <c r="L20" s="117"/>
    </row>
    <row r="21" spans="1:13" x14ac:dyDescent="0.25">
      <c r="A21" s="122" t="s">
        <v>100</v>
      </c>
      <c r="B21" s="122"/>
      <c r="C21" s="122"/>
      <c r="D21" s="122"/>
      <c r="E21" s="122"/>
      <c r="F21" s="122"/>
      <c r="G21" s="122"/>
      <c r="H21" s="122"/>
      <c r="I21" s="122"/>
      <c r="J21" s="122"/>
      <c r="K21" s="122"/>
      <c r="L21" s="122"/>
    </row>
    <row r="22" spans="1:13" ht="13.5" customHeight="1" x14ac:dyDescent="0.25">
      <c r="A22" s="117"/>
      <c r="B22" s="117"/>
      <c r="C22" s="117"/>
      <c r="D22" s="117"/>
      <c r="E22" s="117"/>
      <c r="F22" s="117"/>
      <c r="G22" s="117"/>
      <c r="H22" s="117"/>
      <c r="I22" s="117"/>
      <c r="J22" s="117"/>
      <c r="K22" s="117"/>
      <c r="L22" s="117"/>
    </row>
    <row r="23" spans="1:13" x14ac:dyDescent="0.25">
      <c r="A23" s="124" t="s">
        <v>120</v>
      </c>
      <c r="B23" s="124"/>
      <c r="C23" s="124"/>
      <c r="D23" s="124"/>
      <c r="E23" s="124"/>
      <c r="F23" s="124"/>
      <c r="G23" s="124"/>
      <c r="H23" s="124"/>
      <c r="I23" s="124"/>
      <c r="J23" s="124"/>
      <c r="K23" s="124"/>
      <c r="L23" s="124"/>
    </row>
    <row r="24" spans="1:13" ht="12" customHeight="1" x14ac:dyDescent="0.25">
      <c r="A24" s="117"/>
      <c r="B24" s="117"/>
      <c r="C24" s="117"/>
      <c r="D24" s="117"/>
      <c r="E24" s="117"/>
      <c r="F24" s="117"/>
      <c r="G24" s="117"/>
      <c r="H24" s="117"/>
      <c r="I24" s="117"/>
      <c r="J24" s="117"/>
      <c r="K24" s="117"/>
      <c r="L24" s="117"/>
    </row>
    <row r="25" spans="1:13" x14ac:dyDescent="0.25">
      <c r="A25" s="124" t="s">
        <v>121</v>
      </c>
      <c r="B25" s="124"/>
      <c r="C25" s="124"/>
      <c r="D25" s="124"/>
      <c r="E25" s="124"/>
      <c r="F25" s="124"/>
      <c r="G25" s="124"/>
      <c r="H25" s="124"/>
      <c r="I25" s="124"/>
      <c r="J25" s="124"/>
      <c r="K25" s="124"/>
      <c r="L25" s="124"/>
    </row>
    <row r="26" spans="1:13" ht="12.75" customHeight="1" x14ac:dyDescent="0.25">
      <c r="A26" s="117"/>
      <c r="B26" s="117"/>
      <c r="C26" s="117"/>
      <c r="D26" s="117"/>
      <c r="E26" s="117"/>
      <c r="F26" s="117"/>
      <c r="G26" s="117"/>
      <c r="H26" s="117"/>
      <c r="I26" s="117"/>
      <c r="J26" s="117"/>
      <c r="K26" s="117"/>
      <c r="L26" s="117"/>
    </row>
    <row r="27" spans="1:13" x14ac:dyDescent="0.25">
      <c r="A27" s="124" t="s">
        <v>122</v>
      </c>
      <c r="B27" s="124"/>
      <c r="C27" s="124"/>
      <c r="D27" s="124"/>
      <c r="E27" s="124"/>
      <c r="F27" s="124"/>
      <c r="G27" s="124"/>
      <c r="H27" s="124"/>
      <c r="I27" s="124"/>
      <c r="J27" s="124"/>
      <c r="K27" s="124"/>
      <c r="L27" s="124"/>
    </row>
    <row r="28" spans="1:13" ht="14.25" customHeight="1" x14ac:dyDescent="0.25">
      <c r="A28" s="117"/>
      <c r="B28" s="117"/>
      <c r="C28" s="117"/>
      <c r="D28" s="117"/>
      <c r="E28" s="117"/>
      <c r="F28" s="117"/>
      <c r="G28" s="117"/>
      <c r="H28" s="117"/>
      <c r="I28" s="117"/>
      <c r="J28" s="117"/>
      <c r="K28" s="117"/>
      <c r="L28" s="117"/>
    </row>
    <row r="29" spans="1:13" x14ac:dyDescent="0.25">
      <c r="A29" s="124" t="s">
        <v>137</v>
      </c>
      <c r="B29" s="124"/>
      <c r="C29" s="124"/>
      <c r="D29" s="124"/>
      <c r="E29" s="124"/>
      <c r="F29" s="124"/>
      <c r="G29" s="124"/>
      <c r="H29" s="124"/>
      <c r="I29" s="124"/>
      <c r="J29" s="124"/>
      <c r="K29" s="124"/>
      <c r="L29" s="124"/>
    </row>
    <row r="30" spans="1:13" ht="12.75" customHeight="1" x14ac:dyDescent="0.25">
      <c r="A30" s="117"/>
      <c r="B30" s="117"/>
      <c r="C30" s="117"/>
      <c r="D30" s="117"/>
      <c r="E30" s="117"/>
      <c r="F30" s="117"/>
      <c r="G30" s="117"/>
      <c r="H30" s="117"/>
      <c r="I30" s="117"/>
      <c r="J30" s="117"/>
      <c r="K30" s="117"/>
      <c r="L30" s="117"/>
    </row>
    <row r="31" spans="1:13" x14ac:dyDescent="0.25">
      <c r="A31" s="124" t="s">
        <v>138</v>
      </c>
      <c r="B31" s="124"/>
      <c r="C31" s="124"/>
      <c r="D31" s="124"/>
      <c r="E31" s="124"/>
      <c r="F31" s="124"/>
      <c r="G31" s="124"/>
      <c r="H31" s="124"/>
      <c r="I31" s="124"/>
      <c r="J31" s="124"/>
      <c r="K31" s="124"/>
      <c r="L31" s="124"/>
    </row>
    <row r="32" spans="1:13" ht="13.5" customHeight="1" x14ac:dyDescent="0.25">
      <c r="A32" s="106"/>
      <c r="B32" s="106"/>
      <c r="C32" s="106"/>
      <c r="D32" s="106"/>
      <c r="E32" s="106"/>
      <c r="F32" s="106"/>
      <c r="G32" s="106"/>
      <c r="H32" s="106"/>
      <c r="I32" s="106"/>
      <c r="J32" s="106"/>
      <c r="K32" s="106"/>
      <c r="L32" s="106"/>
      <c r="M32" s="107"/>
    </row>
    <row r="33" spans="1:12" x14ac:dyDescent="0.25">
      <c r="A33" s="124" t="s">
        <v>139</v>
      </c>
      <c r="B33" s="124"/>
      <c r="C33" s="124"/>
      <c r="D33" s="124"/>
      <c r="E33" s="124"/>
      <c r="F33" s="124"/>
      <c r="G33" s="124"/>
      <c r="H33" s="124"/>
      <c r="I33" s="124"/>
      <c r="J33" s="124"/>
      <c r="K33" s="124"/>
      <c r="L33" s="124"/>
    </row>
    <row r="34" spans="1:12" ht="13.5" customHeight="1" x14ac:dyDescent="0.25">
      <c r="A34" s="106"/>
      <c r="B34" s="106"/>
      <c r="C34" s="106"/>
      <c r="D34" s="106"/>
      <c r="E34" s="106"/>
      <c r="F34" s="106"/>
      <c r="G34" s="106"/>
      <c r="H34" s="106"/>
      <c r="I34" s="106"/>
      <c r="J34" s="106"/>
      <c r="K34" s="106"/>
      <c r="L34" s="106"/>
    </row>
    <row r="35" spans="1:12" x14ac:dyDescent="0.25">
      <c r="A35" s="104" t="s">
        <v>93</v>
      </c>
      <c r="B35" s="104"/>
      <c r="C35" s="104"/>
      <c r="D35" s="104"/>
      <c r="E35" s="104"/>
      <c r="F35" s="104"/>
      <c r="G35" s="104"/>
      <c r="H35" s="104"/>
      <c r="I35" s="104"/>
      <c r="J35" s="104"/>
      <c r="K35" s="104"/>
      <c r="L35" s="104"/>
    </row>
    <row r="36" spans="1:12" x14ac:dyDescent="0.25">
      <c r="A36" s="115" t="s">
        <v>94</v>
      </c>
      <c r="B36" s="115"/>
      <c r="C36" s="115"/>
      <c r="D36" s="115"/>
      <c r="E36" s="115"/>
      <c r="F36" s="115"/>
      <c r="G36" s="115"/>
      <c r="H36" s="115"/>
      <c r="I36" s="115"/>
      <c r="J36" s="115"/>
      <c r="K36" s="115"/>
      <c r="L36" s="115"/>
    </row>
    <row r="37" spans="1:12" x14ac:dyDescent="0.25">
      <c r="A37" s="123" t="s">
        <v>95</v>
      </c>
      <c r="B37" s="115"/>
      <c r="C37" s="115"/>
      <c r="D37" s="115"/>
      <c r="E37" s="115"/>
      <c r="F37" s="115"/>
      <c r="G37" s="115"/>
      <c r="H37" s="115"/>
      <c r="I37" s="115"/>
      <c r="J37" s="115"/>
      <c r="K37" s="115"/>
      <c r="L37" s="115"/>
    </row>
    <row r="38" spans="1:12" x14ac:dyDescent="0.25">
      <c r="A38" s="105"/>
      <c r="B38" s="105"/>
      <c r="C38" s="105"/>
      <c r="D38" s="105"/>
      <c r="E38" s="105"/>
      <c r="F38" s="105"/>
      <c r="G38" s="105"/>
      <c r="H38" s="105"/>
      <c r="I38" s="105"/>
      <c r="J38" s="105"/>
      <c r="K38" s="105"/>
      <c r="L38" s="105"/>
    </row>
  </sheetData>
  <mergeCells count="32">
    <mergeCell ref="A37:L37"/>
    <mergeCell ref="A31:L31"/>
    <mergeCell ref="A33:L33"/>
    <mergeCell ref="A23:L23"/>
    <mergeCell ref="A24:L24"/>
    <mergeCell ref="A25:L25"/>
    <mergeCell ref="A26:L26"/>
    <mergeCell ref="A27:L27"/>
    <mergeCell ref="A28:L28"/>
    <mergeCell ref="A29:L29"/>
    <mergeCell ref="A30:L30"/>
    <mergeCell ref="A36:L36"/>
    <mergeCell ref="A22:L22"/>
    <mergeCell ref="A8:L8"/>
    <mergeCell ref="A9:L9"/>
    <mergeCell ref="A10:L10"/>
    <mergeCell ref="A11:L11"/>
    <mergeCell ref="A16:L16"/>
    <mergeCell ref="A19:L19"/>
    <mergeCell ref="A20:L20"/>
    <mergeCell ref="A21:L21"/>
    <mergeCell ref="A12:L12"/>
    <mergeCell ref="A13:L13"/>
    <mergeCell ref="A14:L14"/>
    <mergeCell ref="A15:L15"/>
    <mergeCell ref="A17:L17"/>
    <mergeCell ref="A18:L18"/>
    <mergeCell ref="A1:L1"/>
    <mergeCell ref="A3:L3"/>
    <mergeCell ref="A4:L4"/>
    <mergeCell ref="A6:L6"/>
    <mergeCell ref="A7:L7"/>
  </mergeCells>
  <hyperlinks>
    <hyperlink ref="A37" r:id="rId1"/>
    <hyperlink ref="A19:L19" location="'Tableau 1'!A1" display="Tableau 1 - Proportion de salariés à temps partiel, en CDD ou en emploi aidé dans les TPE au 31 décembre 2018"/>
    <hyperlink ref="A11:L11" location="'Graphique 1'!A1" display="Graphique 1 - Répartition des TPE et des salariés des TPE par taille d'entreprise au 31 décembre 2018"/>
    <hyperlink ref="A21:L21" location="'Tableau 2'!A1" display="Tableau 2 - Proportion de TPE employant un seul salarié par secteur d'activité au 31 décembre 2018"/>
    <hyperlink ref="A23:L23" location="'Tableau 3'!A1" display="Tableau 3 - Répartition des salariés en emploi aidé par type de contrat et secteur d'activité dans les TPE au 31 décembre 2018"/>
    <hyperlink ref="A25:L25" location="'Tableau 4'!A1" display="Tableau 4 - Durée hebdomadaire moyenne de travail déclarée des salariés à temps complet dans les TPE en décembre 2018"/>
    <hyperlink ref="A27:L27" location="'Tableau 5'!A1" display="Tableau 5 - Durée hebdomadaire moyenne de travail déclarée des salariés à temps partiel dans les TPE en décembre 2018"/>
    <hyperlink ref="A29:L29" location="'Focus - Graphique A'!A1" display="Focus - Graphique A - Répartition des TPE selon leur caractère artisanal par secteur d'activité au 31 décembre 2018"/>
    <hyperlink ref="A33:L33" location="'Focus - Tableau A'!A1" display="Focus - Tableau A - Proportion de salariés à temps partiel, en CDD ou en emploi aidé dans les TPE de l'artisanat au 31 décembre 2018"/>
    <hyperlink ref="A31:L31" location="'Focus - Graphique B'!A1" display="Focus - Graphique B - Répartition des apprentis selon le secteur d'activité dans les TPE par caractère artisanal de l'entreprise au 31 décembre 2018"/>
    <hyperlink ref="A15:L15" location="'Graphique 3'!A1" display="Graphique 3 - Part des salariés des TPE employés en CDD, de 2000 à 2018"/>
    <hyperlink ref="A13:L13" location="'Graphique 2'!A1" display="Graphique 2 - Part des salariés des TPE employés à temps partiel, de 2000 à 2018"/>
    <hyperlink ref="A17:L17" location="'Graphique 4'!A1" display="Graphique 4 - Part des salariés des TPE ayant un emploi aidé, de 2000 à 2018"/>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F18" sqref="F18"/>
    </sheetView>
  </sheetViews>
  <sheetFormatPr baseColWidth="10" defaultRowHeight="15" x14ac:dyDescent="0.25"/>
  <cols>
    <col min="1" max="1" width="49.140625" bestFit="1" customWidth="1"/>
  </cols>
  <sheetData>
    <row r="1" spans="1:4" x14ac:dyDescent="0.25">
      <c r="A1" s="147" t="s">
        <v>41</v>
      </c>
      <c r="B1" s="147"/>
      <c r="C1" s="147"/>
      <c r="D1" s="147"/>
    </row>
    <row r="2" spans="1:4" ht="25.5" customHeight="1" x14ac:dyDescent="0.25">
      <c r="A2" s="141" t="s">
        <v>134</v>
      </c>
      <c r="B2" s="141"/>
      <c r="C2" s="141"/>
      <c r="D2" s="141"/>
    </row>
    <row r="3" spans="1:4" x14ac:dyDescent="0.25">
      <c r="D3" s="53" t="s">
        <v>29</v>
      </c>
    </row>
    <row r="4" spans="1:4" x14ac:dyDescent="0.25">
      <c r="A4" s="78"/>
      <c r="B4" s="153" t="s">
        <v>24</v>
      </c>
      <c r="C4" s="161" t="s">
        <v>37</v>
      </c>
      <c r="D4" s="152" t="s">
        <v>38</v>
      </c>
    </row>
    <row r="5" spans="1:4" x14ac:dyDescent="0.25">
      <c r="A5" s="58" t="s">
        <v>47</v>
      </c>
      <c r="B5" s="156">
        <v>36</v>
      </c>
      <c r="C5" s="156">
        <v>34.9</v>
      </c>
      <c r="D5" s="155">
        <v>38.9</v>
      </c>
    </row>
    <row r="6" spans="1:4" x14ac:dyDescent="0.25">
      <c r="A6" s="58" t="s">
        <v>48</v>
      </c>
      <c r="B6" s="156">
        <v>29.8</v>
      </c>
      <c r="C6" s="156">
        <v>27.7</v>
      </c>
      <c r="D6" s="155">
        <v>35.200000000000003</v>
      </c>
    </row>
    <row r="7" spans="1:4" x14ac:dyDescent="0.25">
      <c r="A7" s="61" t="s">
        <v>49</v>
      </c>
      <c r="B7" s="156">
        <v>34.200000000000003</v>
      </c>
      <c r="C7" s="156">
        <v>37.4</v>
      </c>
      <c r="D7" s="155">
        <v>25.9</v>
      </c>
    </row>
    <row r="8" spans="1:4" x14ac:dyDescent="0.25">
      <c r="A8" s="79" t="s">
        <v>24</v>
      </c>
      <c r="B8" s="157">
        <v>100</v>
      </c>
      <c r="C8" s="157">
        <v>100</v>
      </c>
      <c r="D8" s="157">
        <v>100</v>
      </c>
    </row>
    <row r="9" spans="1:4" x14ac:dyDescent="0.25">
      <c r="A9" s="61" t="s">
        <v>46</v>
      </c>
      <c r="B9" s="160">
        <v>18</v>
      </c>
      <c r="C9" s="160">
        <v>18.5</v>
      </c>
      <c r="D9" s="159">
        <v>16.899999999999999</v>
      </c>
    </row>
    <row r="11" spans="1:4" ht="32.25" customHeight="1" x14ac:dyDescent="0.25">
      <c r="A11" s="126" t="s">
        <v>75</v>
      </c>
      <c r="B11" s="126"/>
      <c r="C11" s="126"/>
      <c r="D11" s="126"/>
    </row>
    <row r="12" spans="1:4" ht="37.5" customHeight="1" x14ac:dyDescent="0.25">
      <c r="A12" s="126" t="s">
        <v>1</v>
      </c>
      <c r="B12" s="126"/>
      <c r="C12" s="126"/>
      <c r="D12" s="126"/>
    </row>
    <row r="13" spans="1:4" x14ac:dyDescent="0.25">
      <c r="A13" s="126" t="s">
        <v>124</v>
      </c>
      <c r="B13" s="126"/>
      <c r="C13" s="126"/>
      <c r="D13" s="126"/>
    </row>
  </sheetData>
  <mergeCells count="5">
    <mergeCell ref="A1:D1"/>
    <mergeCell ref="A2:D2"/>
    <mergeCell ref="A11:D11"/>
    <mergeCell ref="A12:D12"/>
    <mergeCell ref="A13:D1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workbookViewId="0">
      <selection activeCell="A26" sqref="A26:G26"/>
    </sheetView>
  </sheetViews>
  <sheetFormatPr baseColWidth="10" defaultRowHeight="15" x14ac:dyDescent="0.25"/>
  <sheetData>
    <row r="1" spans="1:7" x14ac:dyDescent="0.25">
      <c r="A1" s="81" t="s">
        <v>78</v>
      </c>
      <c r="B1" s="88"/>
      <c r="C1" s="88"/>
      <c r="D1" s="88"/>
      <c r="E1" s="88"/>
      <c r="F1" s="88"/>
      <c r="G1" s="88"/>
    </row>
    <row r="2" spans="1:7" x14ac:dyDescent="0.25">
      <c r="A2" s="81" t="s">
        <v>81</v>
      </c>
      <c r="B2" s="88"/>
      <c r="C2" s="88"/>
      <c r="D2" s="88"/>
      <c r="E2" s="88"/>
      <c r="F2" s="88"/>
      <c r="G2" s="88"/>
    </row>
    <row r="3" spans="1:7" x14ac:dyDescent="0.25">
      <c r="A3" s="81"/>
      <c r="B3" s="88"/>
      <c r="C3" s="88"/>
      <c r="D3" s="88"/>
      <c r="E3" s="88"/>
      <c r="F3" s="88"/>
      <c r="G3" s="88"/>
    </row>
    <row r="4" spans="1:7" x14ac:dyDescent="0.25">
      <c r="A4" s="81"/>
      <c r="B4" s="88"/>
      <c r="C4" s="88"/>
      <c r="D4" s="88"/>
      <c r="E4" s="88"/>
      <c r="F4" s="88"/>
      <c r="G4" s="162" t="s">
        <v>29</v>
      </c>
    </row>
    <row r="5" spans="1:7" x14ac:dyDescent="0.25">
      <c r="A5" s="89"/>
    </row>
    <row r="24" spans="1:7" x14ac:dyDescent="0.25">
      <c r="A24" s="126" t="s">
        <v>83</v>
      </c>
      <c r="B24" s="126"/>
      <c r="C24" s="126"/>
      <c r="D24" s="126"/>
      <c r="E24" s="126"/>
      <c r="F24" s="126"/>
      <c r="G24" s="126"/>
    </row>
    <row r="25" spans="1:7" ht="36.75" customHeight="1" x14ac:dyDescent="0.25">
      <c r="A25" s="128" t="s">
        <v>82</v>
      </c>
      <c r="B25" s="128"/>
      <c r="C25" s="128"/>
      <c r="D25" s="128"/>
      <c r="E25" s="128"/>
      <c r="F25" s="128"/>
      <c r="G25" s="128"/>
    </row>
    <row r="26" spans="1:7" ht="18.75" customHeight="1" x14ac:dyDescent="0.25">
      <c r="A26" s="127" t="s">
        <v>124</v>
      </c>
      <c r="B26" s="127"/>
      <c r="C26" s="127"/>
      <c r="D26" s="127"/>
      <c r="E26" s="127"/>
      <c r="F26" s="127"/>
      <c r="G26" s="127"/>
    </row>
    <row r="27" spans="1:7" x14ac:dyDescent="0.25">
      <c r="A27" s="83"/>
      <c r="B27" s="83"/>
      <c r="C27" s="83"/>
      <c r="D27" s="83"/>
      <c r="E27" s="83"/>
      <c r="F27" s="83"/>
      <c r="G27" s="83"/>
    </row>
    <row r="28" spans="1:7" x14ac:dyDescent="0.25">
      <c r="A28" s="83"/>
      <c r="B28" s="83"/>
      <c r="C28" s="83"/>
      <c r="D28" s="83"/>
      <c r="E28" s="83"/>
      <c r="F28" s="83"/>
      <c r="G28" s="83"/>
    </row>
    <row r="30" spans="1:7" ht="24" x14ac:dyDescent="0.25">
      <c r="A30" s="90" t="s">
        <v>67</v>
      </c>
      <c r="B30" s="91" t="s">
        <v>79</v>
      </c>
      <c r="C30" s="92" t="s">
        <v>80</v>
      </c>
    </row>
    <row r="31" spans="1:7" x14ac:dyDescent="0.25">
      <c r="A31" s="93" t="s">
        <v>68</v>
      </c>
      <c r="B31" s="94">
        <v>36.429979224999997</v>
      </c>
      <c r="C31" s="95">
        <v>63.570020775000003</v>
      </c>
    </row>
    <row r="32" spans="1:7" x14ac:dyDescent="0.25">
      <c r="A32" s="84" t="s">
        <v>5</v>
      </c>
      <c r="B32" s="96">
        <v>87.508326186999994</v>
      </c>
      <c r="C32" s="97">
        <v>12.491673813</v>
      </c>
    </row>
    <row r="33" spans="1:3" x14ac:dyDescent="0.25">
      <c r="A33" s="84" t="s">
        <v>6</v>
      </c>
      <c r="B33" s="85">
        <v>94.640663048999997</v>
      </c>
      <c r="C33" s="97">
        <v>5.3593369514000004</v>
      </c>
    </row>
    <row r="34" spans="1:3" x14ac:dyDescent="0.25">
      <c r="A34" s="86" t="s">
        <v>7</v>
      </c>
      <c r="B34" s="87">
        <v>22.283229949999999</v>
      </c>
      <c r="C34" s="98">
        <v>77.716770049999994</v>
      </c>
    </row>
    <row r="35" spans="1:3" x14ac:dyDescent="0.25">
      <c r="A35" s="99"/>
    </row>
  </sheetData>
  <mergeCells count="3">
    <mergeCell ref="A24:G24"/>
    <mergeCell ref="A25:G25"/>
    <mergeCell ref="A26:G26"/>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J23" sqref="J23"/>
    </sheetView>
  </sheetViews>
  <sheetFormatPr baseColWidth="10" defaultRowHeight="15" x14ac:dyDescent="0.25"/>
  <sheetData>
    <row r="1" spans="1:8" x14ac:dyDescent="0.25">
      <c r="A1" s="81" t="s">
        <v>84</v>
      </c>
      <c r="B1" s="88"/>
      <c r="C1" s="88"/>
      <c r="D1" s="88"/>
      <c r="E1" s="88"/>
      <c r="F1" s="88"/>
      <c r="G1" s="88"/>
    </row>
    <row r="2" spans="1:8" x14ac:dyDescent="0.25">
      <c r="A2" s="81" t="s">
        <v>85</v>
      </c>
      <c r="B2" s="88"/>
      <c r="C2" s="88"/>
      <c r="D2" s="88"/>
      <c r="E2" s="88"/>
      <c r="F2" s="88"/>
      <c r="G2" s="88"/>
    </row>
    <row r="3" spans="1:8" x14ac:dyDescent="0.25">
      <c r="A3" s="81"/>
      <c r="B3" s="88"/>
      <c r="C3" s="88"/>
      <c r="D3" s="88"/>
      <c r="E3" s="88"/>
      <c r="F3" s="88"/>
      <c r="G3" s="88"/>
    </row>
    <row r="4" spans="1:8" x14ac:dyDescent="0.25">
      <c r="A4" s="89"/>
      <c r="H4" t="s">
        <v>29</v>
      </c>
    </row>
    <row r="22" spans="1:9" ht="28.5" customHeight="1" x14ac:dyDescent="0.25"/>
    <row r="23" spans="1:9" ht="32.25" customHeight="1" x14ac:dyDescent="0.25">
      <c r="A23" s="126" t="s">
        <v>123</v>
      </c>
      <c r="B23" s="126"/>
      <c r="C23" s="126"/>
      <c r="D23" s="126"/>
      <c r="E23" s="126"/>
      <c r="F23" s="126"/>
      <c r="G23" s="126"/>
    </row>
    <row r="24" spans="1:9" ht="37.5" customHeight="1" x14ac:dyDescent="0.25">
      <c r="A24" s="128" t="s">
        <v>57</v>
      </c>
      <c r="B24" s="128"/>
      <c r="C24" s="128"/>
      <c r="D24" s="128"/>
      <c r="E24" s="128"/>
      <c r="F24" s="128"/>
      <c r="G24" s="128"/>
    </row>
    <row r="25" spans="1:9" x14ac:dyDescent="0.25">
      <c r="A25" s="127" t="s">
        <v>124</v>
      </c>
      <c r="B25" s="127"/>
      <c r="C25" s="127"/>
      <c r="D25" s="127"/>
      <c r="E25" s="127"/>
      <c r="F25" s="127"/>
      <c r="G25" s="127"/>
    </row>
    <row r="26" spans="1:9" x14ac:dyDescent="0.25">
      <c r="A26" s="83"/>
      <c r="B26" s="83"/>
      <c r="C26" s="83"/>
      <c r="D26" s="83"/>
      <c r="E26" s="83"/>
      <c r="F26" s="83"/>
      <c r="G26" s="83"/>
    </row>
    <row r="27" spans="1:9" x14ac:dyDescent="0.25">
      <c r="A27" s="83"/>
      <c r="B27" s="83"/>
      <c r="C27" s="83"/>
      <c r="D27" s="83"/>
      <c r="E27" s="83"/>
      <c r="F27" s="83"/>
      <c r="G27" s="83"/>
    </row>
    <row r="29" spans="1:9" x14ac:dyDescent="0.25">
      <c r="A29" s="101"/>
      <c r="B29" s="101" t="s">
        <v>5</v>
      </c>
      <c r="C29" s="101" t="s">
        <v>6</v>
      </c>
      <c r="D29" s="101" t="s">
        <v>7</v>
      </c>
    </row>
    <row r="30" spans="1:9" x14ac:dyDescent="0.25">
      <c r="A30" s="103" t="s">
        <v>24</v>
      </c>
      <c r="B30" s="103">
        <v>16.3</v>
      </c>
      <c r="C30" s="103">
        <v>20.399999999999999</v>
      </c>
      <c r="D30" s="103">
        <v>63.3</v>
      </c>
    </row>
    <row r="31" spans="1:9" x14ac:dyDescent="0.25">
      <c r="A31" s="101" t="s">
        <v>79</v>
      </c>
      <c r="B31" s="102">
        <f>22.98*0.682</f>
        <v>15.672360000000001</v>
      </c>
      <c r="C31" s="102">
        <f>29.69*0.682</f>
        <v>20.248580000000004</v>
      </c>
      <c r="D31" s="102">
        <f>47.33*0.682</f>
        <v>32.279060000000001</v>
      </c>
      <c r="G31" s="100"/>
      <c r="H31" s="100"/>
      <c r="I31" s="100"/>
    </row>
    <row r="32" spans="1:9" x14ac:dyDescent="0.25">
      <c r="A32" s="101" t="s">
        <v>80</v>
      </c>
      <c r="B32" s="102">
        <v>0.6</v>
      </c>
      <c r="C32" s="102">
        <v>0.2</v>
      </c>
      <c r="D32" s="102">
        <v>31</v>
      </c>
      <c r="G32" s="100"/>
      <c r="H32" s="100"/>
      <c r="I32" s="100"/>
    </row>
  </sheetData>
  <mergeCells count="3">
    <mergeCell ref="A23:G23"/>
    <mergeCell ref="A24:G24"/>
    <mergeCell ref="A25:G25"/>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topLeftCell="E1" workbookViewId="0">
      <selection activeCell="H27" sqref="H27"/>
    </sheetView>
  </sheetViews>
  <sheetFormatPr baseColWidth="10" defaultRowHeight="15" x14ac:dyDescent="0.25"/>
  <cols>
    <col min="1" max="1" width="34.5703125" customWidth="1"/>
    <col min="3" max="3" width="10.5703125" customWidth="1"/>
    <col min="4" max="4" width="14.42578125" bestFit="1" customWidth="1"/>
  </cols>
  <sheetData>
    <row r="1" spans="1:14" x14ac:dyDescent="0.25">
      <c r="A1" s="141" t="s">
        <v>50</v>
      </c>
      <c r="B1" s="141"/>
      <c r="C1" s="141"/>
      <c r="D1" s="141"/>
      <c r="E1" s="141"/>
      <c r="F1" s="141"/>
      <c r="G1" s="141"/>
      <c r="H1" s="141"/>
      <c r="I1" s="141"/>
      <c r="J1" s="141"/>
      <c r="K1" s="141"/>
      <c r="L1" s="141"/>
      <c r="M1" s="141"/>
    </row>
    <row r="2" spans="1:14" x14ac:dyDescent="0.25">
      <c r="A2" s="141" t="s">
        <v>76</v>
      </c>
      <c r="B2" s="141"/>
      <c r="C2" s="141"/>
      <c r="D2" s="141"/>
      <c r="E2" s="141"/>
      <c r="F2" s="141"/>
      <c r="G2" s="141"/>
      <c r="H2" s="141"/>
      <c r="I2" s="141"/>
      <c r="J2" s="141"/>
      <c r="K2" s="141"/>
      <c r="L2" s="141"/>
      <c r="M2" s="141"/>
    </row>
    <row r="4" spans="1:14" x14ac:dyDescent="0.25">
      <c r="A4" s="80"/>
      <c r="B4" s="135" t="s">
        <v>15</v>
      </c>
      <c r="C4" s="136"/>
      <c r="D4" s="137"/>
      <c r="E4" s="132" t="s">
        <v>51</v>
      </c>
      <c r="F4" s="132"/>
      <c r="G4" s="132"/>
      <c r="H4" s="132"/>
      <c r="I4" s="132"/>
      <c r="J4" s="132"/>
      <c r="K4" s="132"/>
      <c r="L4" s="132"/>
      <c r="M4" s="133"/>
    </row>
    <row r="5" spans="1:14" ht="33" customHeight="1" x14ac:dyDescent="0.25">
      <c r="A5" s="80"/>
      <c r="B5" s="138"/>
      <c r="C5" s="139"/>
      <c r="D5" s="140"/>
      <c r="E5" s="134" t="s">
        <v>52</v>
      </c>
      <c r="F5" s="132"/>
      <c r="G5" s="133"/>
      <c r="H5" s="134" t="s">
        <v>53</v>
      </c>
      <c r="I5" s="132"/>
      <c r="J5" s="133"/>
      <c r="K5" s="134" t="s">
        <v>136</v>
      </c>
      <c r="L5" s="132"/>
      <c r="M5" s="133"/>
    </row>
    <row r="6" spans="1:14" ht="30" x14ac:dyDescent="0.25">
      <c r="A6" s="5"/>
      <c r="B6" s="167" t="s">
        <v>65</v>
      </c>
      <c r="C6" s="165" t="s">
        <v>3</v>
      </c>
      <c r="D6" s="168" t="s">
        <v>4</v>
      </c>
      <c r="E6" s="164" t="s">
        <v>24</v>
      </c>
      <c r="F6" s="165" t="s">
        <v>37</v>
      </c>
      <c r="G6" s="166" t="s">
        <v>38</v>
      </c>
      <c r="H6" s="164" t="s">
        <v>24</v>
      </c>
      <c r="I6" s="165" t="s">
        <v>37</v>
      </c>
      <c r="J6" s="166" t="s">
        <v>38</v>
      </c>
      <c r="K6" s="164" t="s">
        <v>24</v>
      </c>
      <c r="L6" s="165" t="s">
        <v>37</v>
      </c>
      <c r="M6" s="166" t="s">
        <v>38</v>
      </c>
    </row>
    <row r="7" spans="1:14" x14ac:dyDescent="0.25">
      <c r="A7" s="163" t="s">
        <v>128</v>
      </c>
      <c r="B7" s="6"/>
      <c r="C7" s="27"/>
      <c r="D7" s="7"/>
      <c r="E7" s="28"/>
      <c r="F7" s="27"/>
      <c r="G7" s="27"/>
      <c r="H7" s="28"/>
      <c r="I7" s="27"/>
      <c r="J7" s="27"/>
      <c r="K7" s="28"/>
      <c r="L7" s="27"/>
      <c r="M7" s="27"/>
      <c r="N7" s="36"/>
    </row>
    <row r="8" spans="1:14" x14ac:dyDescent="0.25">
      <c r="A8" s="5" t="s">
        <v>5</v>
      </c>
      <c r="B8" s="6">
        <v>249000</v>
      </c>
      <c r="C8" s="7">
        <v>19.5</v>
      </c>
      <c r="D8" s="7">
        <v>38</v>
      </c>
      <c r="E8" s="9">
        <v>18.600000000000001</v>
      </c>
      <c r="F8" s="7">
        <v>36.5</v>
      </c>
      <c r="G8" s="7">
        <v>7.5</v>
      </c>
      <c r="H8" s="9">
        <v>16</v>
      </c>
      <c r="I8" s="7">
        <v>15.2</v>
      </c>
      <c r="J8" s="7">
        <v>16.5</v>
      </c>
      <c r="K8" s="9">
        <v>10.7</v>
      </c>
      <c r="L8" s="7">
        <v>8.6</v>
      </c>
      <c r="M8" s="7">
        <v>12</v>
      </c>
      <c r="N8" s="36"/>
    </row>
    <row r="9" spans="1:14" x14ac:dyDescent="0.25">
      <c r="A9" s="5" t="s">
        <v>6</v>
      </c>
      <c r="B9" s="6">
        <v>443000</v>
      </c>
      <c r="C9" s="7">
        <v>34.700000000000003</v>
      </c>
      <c r="D9" s="8">
        <v>14.5</v>
      </c>
      <c r="E9" s="9">
        <v>10.7</v>
      </c>
      <c r="F9" s="7">
        <v>50.5</v>
      </c>
      <c r="G9" s="8">
        <v>3.9</v>
      </c>
      <c r="H9" s="9">
        <v>13.6</v>
      </c>
      <c r="I9" s="7">
        <v>6.7</v>
      </c>
      <c r="J9" s="8">
        <v>14.7</v>
      </c>
      <c r="K9" s="9">
        <v>8.1</v>
      </c>
      <c r="L9" s="7">
        <v>3.1</v>
      </c>
      <c r="M9" s="8">
        <v>9</v>
      </c>
    </row>
    <row r="10" spans="1:14" x14ac:dyDescent="0.25">
      <c r="A10" s="5" t="s">
        <v>7</v>
      </c>
      <c r="B10" s="6">
        <v>587000</v>
      </c>
      <c r="C10" s="19">
        <v>45.8</v>
      </c>
      <c r="D10" s="8">
        <v>47</v>
      </c>
      <c r="E10" s="9">
        <v>26.3</v>
      </c>
      <c r="F10" s="7">
        <v>37.200000000000003</v>
      </c>
      <c r="G10" s="8">
        <v>16.600000000000001</v>
      </c>
      <c r="H10" s="9">
        <v>16.399999999999999</v>
      </c>
      <c r="I10" s="7">
        <v>16.2</v>
      </c>
      <c r="J10" s="8">
        <v>16.600000000000001</v>
      </c>
      <c r="K10" s="9">
        <v>10.199999999999999</v>
      </c>
      <c r="L10" s="7">
        <v>10.3</v>
      </c>
      <c r="M10" s="8">
        <v>10.1</v>
      </c>
    </row>
    <row r="11" spans="1:14" x14ac:dyDescent="0.25">
      <c r="A11" s="163" t="s">
        <v>19</v>
      </c>
      <c r="B11" s="32"/>
      <c r="C11" s="30"/>
      <c r="D11" s="30"/>
      <c r="E11" s="31"/>
      <c r="F11" s="30"/>
      <c r="G11" s="30"/>
      <c r="H11" s="31"/>
      <c r="I11" s="30"/>
      <c r="J11" s="30"/>
      <c r="K11" s="31"/>
      <c r="L11" s="30"/>
      <c r="M11" s="30"/>
      <c r="N11" s="36"/>
    </row>
    <row r="12" spans="1:14" x14ac:dyDescent="0.25">
      <c r="A12" s="5" t="s">
        <v>11</v>
      </c>
      <c r="B12" s="6">
        <v>141000</v>
      </c>
      <c r="C12" s="7">
        <v>11</v>
      </c>
      <c r="D12" s="7">
        <v>39.700000000000003</v>
      </c>
      <c r="E12" s="9">
        <v>29</v>
      </c>
      <c r="F12" s="7">
        <v>48.5</v>
      </c>
      <c r="G12" s="7">
        <v>16.100000000000001</v>
      </c>
      <c r="H12" s="9">
        <v>13.1</v>
      </c>
      <c r="I12" s="7">
        <v>12.8</v>
      </c>
      <c r="J12" s="7">
        <v>13.2</v>
      </c>
      <c r="K12" s="9">
        <v>8.8000000000000007</v>
      </c>
      <c r="L12" s="7">
        <v>9.1</v>
      </c>
      <c r="M12" s="7">
        <v>8.5</v>
      </c>
      <c r="N12" s="36"/>
    </row>
    <row r="13" spans="1:14" x14ac:dyDescent="0.25">
      <c r="A13" s="5" t="s">
        <v>12</v>
      </c>
      <c r="B13" s="6">
        <v>174000</v>
      </c>
      <c r="C13" s="7">
        <v>13.6</v>
      </c>
      <c r="D13" s="8">
        <v>37.5</v>
      </c>
      <c r="E13" s="9">
        <v>22.4</v>
      </c>
      <c r="F13" s="7">
        <v>43</v>
      </c>
      <c r="G13" s="8">
        <v>10.1</v>
      </c>
      <c r="H13" s="9">
        <v>15.1</v>
      </c>
      <c r="I13" s="7">
        <v>16.3</v>
      </c>
      <c r="J13" s="8">
        <v>14.4</v>
      </c>
      <c r="K13" s="9">
        <v>10.4</v>
      </c>
      <c r="L13" s="7">
        <v>11</v>
      </c>
      <c r="M13" s="8">
        <v>10</v>
      </c>
    </row>
    <row r="14" spans="1:14" x14ac:dyDescent="0.25">
      <c r="A14" s="5" t="s">
        <v>13</v>
      </c>
      <c r="B14" s="6">
        <v>501000</v>
      </c>
      <c r="C14" s="7">
        <v>39.200000000000003</v>
      </c>
      <c r="D14" s="8">
        <v>34.9</v>
      </c>
      <c r="E14" s="9">
        <v>18.899999999999999</v>
      </c>
      <c r="F14" s="7">
        <v>38.200000000000003</v>
      </c>
      <c r="G14" s="8">
        <v>8.6</v>
      </c>
      <c r="H14" s="9">
        <v>16.5</v>
      </c>
      <c r="I14" s="7">
        <v>15.4</v>
      </c>
      <c r="J14" s="8">
        <v>17.100000000000001</v>
      </c>
      <c r="K14" s="9">
        <v>10.199999999999999</v>
      </c>
      <c r="L14" s="7">
        <v>9.3000000000000007</v>
      </c>
      <c r="M14" s="8">
        <v>10.7</v>
      </c>
    </row>
    <row r="15" spans="1:14" x14ac:dyDescent="0.25">
      <c r="A15" s="15" t="s">
        <v>14</v>
      </c>
      <c r="B15" s="16">
        <v>463000</v>
      </c>
      <c r="C15" s="7">
        <v>36.200000000000003</v>
      </c>
      <c r="D15" s="17">
        <v>29.9</v>
      </c>
      <c r="E15" s="18">
        <v>15.8</v>
      </c>
      <c r="F15" s="19">
        <v>34.4</v>
      </c>
      <c r="G15" s="17">
        <v>7.8</v>
      </c>
      <c r="H15" s="18">
        <v>14.9</v>
      </c>
      <c r="I15" s="19">
        <v>13.5</v>
      </c>
      <c r="J15" s="17">
        <v>15.4</v>
      </c>
      <c r="K15" s="18">
        <v>8.8000000000000007</v>
      </c>
      <c r="L15" s="19">
        <v>7.3</v>
      </c>
      <c r="M15" s="17">
        <v>9.4</v>
      </c>
    </row>
    <row r="16" spans="1:14" s="108" customFormat="1" x14ac:dyDescent="0.25">
      <c r="A16" s="169" t="s">
        <v>15</v>
      </c>
      <c r="B16" s="170">
        <v>1279000</v>
      </c>
      <c r="C16" s="171">
        <v>100</v>
      </c>
      <c r="D16" s="172">
        <v>34</v>
      </c>
      <c r="E16" s="173">
        <v>19.399999999999999</v>
      </c>
      <c r="F16" s="174">
        <v>39</v>
      </c>
      <c r="G16" s="172">
        <v>9.1999999999999993</v>
      </c>
      <c r="H16" s="173">
        <v>15.3</v>
      </c>
      <c r="I16" s="174">
        <v>14.6</v>
      </c>
      <c r="J16" s="172">
        <v>15.7</v>
      </c>
      <c r="K16" s="173">
        <v>9.6</v>
      </c>
      <c r="L16" s="174">
        <v>8.9</v>
      </c>
      <c r="M16" s="172">
        <v>9.9</v>
      </c>
    </row>
    <row r="17" spans="1:13" s="108" customFormat="1" x14ac:dyDescent="0.25">
      <c r="A17" s="169" t="s">
        <v>135</v>
      </c>
      <c r="B17" s="170">
        <v>1172000</v>
      </c>
      <c r="C17" s="174">
        <v>91.634089132134477</v>
      </c>
      <c r="D17" s="172">
        <v>34.4</v>
      </c>
      <c r="E17" s="173">
        <v>21.1</v>
      </c>
      <c r="F17" s="174">
        <v>42.1</v>
      </c>
      <c r="G17" s="172">
        <v>10.1</v>
      </c>
      <c r="H17" s="173">
        <v>7.6</v>
      </c>
      <c r="I17" s="174">
        <v>7.9</v>
      </c>
      <c r="J17" s="172">
        <v>7.5</v>
      </c>
      <c r="K17" s="173">
        <v>1.3</v>
      </c>
      <c r="L17" s="174">
        <v>1.7</v>
      </c>
      <c r="M17" s="172">
        <v>1.1000000000000001</v>
      </c>
    </row>
    <row r="19" spans="1:13" x14ac:dyDescent="0.25">
      <c r="A19" s="142" t="s">
        <v>55</v>
      </c>
      <c r="B19" s="142"/>
      <c r="C19" s="142"/>
      <c r="D19" s="142"/>
      <c r="E19" s="142"/>
      <c r="F19" s="142"/>
      <c r="G19" s="142"/>
      <c r="H19" s="142"/>
      <c r="I19" s="142"/>
      <c r="J19" s="142"/>
      <c r="K19" s="142"/>
      <c r="L19" s="142"/>
      <c r="M19" s="142"/>
    </row>
    <row r="20" spans="1:13" ht="18.75" customHeight="1" x14ac:dyDescent="0.25">
      <c r="A20" s="126" t="s">
        <v>56</v>
      </c>
      <c r="B20" s="126"/>
      <c r="C20" s="126"/>
      <c r="D20" s="126"/>
      <c r="E20" s="126"/>
      <c r="F20" s="126"/>
      <c r="G20" s="126"/>
      <c r="H20" s="126"/>
      <c r="I20" s="126"/>
      <c r="J20" s="126"/>
      <c r="K20" s="126"/>
      <c r="L20" s="126"/>
      <c r="M20" s="126"/>
    </row>
    <row r="21" spans="1:13" ht="23.25" customHeight="1" x14ac:dyDescent="0.25">
      <c r="A21" s="126" t="s">
        <v>77</v>
      </c>
      <c r="B21" s="126"/>
      <c r="C21" s="126"/>
      <c r="D21" s="126"/>
      <c r="E21" s="126"/>
      <c r="F21" s="126"/>
      <c r="G21" s="126"/>
      <c r="H21" s="126"/>
      <c r="I21" s="126"/>
      <c r="J21" s="126"/>
      <c r="K21" s="126"/>
      <c r="L21" s="126"/>
      <c r="M21" s="126"/>
    </row>
    <row r="22" spans="1:13" ht="24" customHeight="1" x14ac:dyDescent="0.25">
      <c r="A22" s="128" t="s">
        <v>57</v>
      </c>
      <c r="B22" s="128"/>
      <c r="C22" s="128"/>
      <c r="D22" s="128"/>
      <c r="E22" s="128"/>
      <c r="F22" s="128"/>
      <c r="G22" s="128"/>
      <c r="H22" s="128"/>
      <c r="I22" s="128"/>
      <c r="J22" s="128"/>
      <c r="K22" s="128"/>
      <c r="L22" s="128"/>
      <c r="M22" s="128"/>
    </row>
    <row r="23" spans="1:13" x14ac:dyDescent="0.25">
      <c r="A23" s="127" t="s">
        <v>63</v>
      </c>
      <c r="B23" s="127"/>
      <c r="C23" s="127"/>
      <c r="D23" s="127"/>
      <c r="E23" s="127"/>
      <c r="F23" s="127"/>
      <c r="G23" s="127"/>
      <c r="H23" s="127"/>
      <c r="I23" s="127"/>
      <c r="J23" s="127"/>
      <c r="K23" s="127"/>
      <c r="L23" s="127"/>
      <c r="M23" s="127"/>
    </row>
  </sheetData>
  <mergeCells count="12">
    <mergeCell ref="A1:M1"/>
    <mergeCell ref="A2:M2"/>
    <mergeCell ref="A20:M20"/>
    <mergeCell ref="A21:M21"/>
    <mergeCell ref="A22:M22"/>
    <mergeCell ref="A23:M23"/>
    <mergeCell ref="B4:D5"/>
    <mergeCell ref="E4:M4"/>
    <mergeCell ref="E5:G5"/>
    <mergeCell ref="H5:J5"/>
    <mergeCell ref="K5:M5"/>
    <mergeCell ref="A19:M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opLeftCell="A4" workbookViewId="0">
      <selection activeCell="A30" sqref="A30:G30"/>
    </sheetView>
  </sheetViews>
  <sheetFormatPr baseColWidth="10" defaultRowHeight="15" x14ac:dyDescent="0.25"/>
  <sheetData>
    <row r="1" spans="1:7" x14ac:dyDescent="0.25">
      <c r="A1" s="125" t="s">
        <v>0</v>
      </c>
      <c r="B1" s="125"/>
      <c r="C1" s="125"/>
      <c r="D1" s="125"/>
      <c r="E1" s="125"/>
      <c r="F1" s="125"/>
      <c r="G1" s="125"/>
    </row>
    <row r="2" spans="1:7" x14ac:dyDescent="0.25">
      <c r="A2" s="125" t="s">
        <v>64</v>
      </c>
      <c r="B2" s="125"/>
      <c r="C2" s="125"/>
      <c r="D2" s="125"/>
      <c r="E2" s="125"/>
      <c r="F2" s="125"/>
      <c r="G2" s="125"/>
    </row>
    <row r="28" spans="1:7" ht="30" customHeight="1" x14ac:dyDescent="0.25">
      <c r="A28" s="126" t="s">
        <v>87</v>
      </c>
      <c r="B28" s="126"/>
      <c r="C28" s="126"/>
      <c r="D28" s="126"/>
      <c r="E28" s="126"/>
      <c r="F28" s="126"/>
      <c r="G28" s="126"/>
    </row>
    <row r="29" spans="1:7" ht="34.5" customHeight="1" x14ac:dyDescent="0.25">
      <c r="A29" s="126" t="s">
        <v>1</v>
      </c>
      <c r="B29" s="126"/>
      <c r="C29" s="126"/>
      <c r="D29" s="126"/>
      <c r="E29" s="126"/>
      <c r="F29" s="126"/>
      <c r="G29" s="126"/>
    </row>
    <row r="30" spans="1:7" x14ac:dyDescent="0.25">
      <c r="A30" s="127" t="s">
        <v>124</v>
      </c>
      <c r="B30" s="127"/>
      <c r="C30" s="127"/>
      <c r="D30" s="127"/>
      <c r="E30" s="127"/>
      <c r="F30" s="127"/>
      <c r="G30" s="127"/>
    </row>
    <row r="33" spans="2:5" x14ac:dyDescent="0.25">
      <c r="B33" s="82" t="s">
        <v>58</v>
      </c>
      <c r="C33" s="82" t="s">
        <v>59</v>
      </c>
      <c r="D33" s="82" t="s">
        <v>60</v>
      </c>
      <c r="E33" s="82"/>
    </row>
    <row r="34" spans="2:5" x14ac:dyDescent="0.25">
      <c r="B34" s="82" t="s">
        <v>11</v>
      </c>
      <c r="C34" s="82">
        <v>38.200000000000003</v>
      </c>
      <c r="D34" s="82">
        <v>13.5</v>
      </c>
      <c r="E34" s="82"/>
    </row>
    <row r="35" spans="2:5" x14ac:dyDescent="0.25">
      <c r="B35" s="82" t="s">
        <v>12</v>
      </c>
      <c r="C35" s="82">
        <v>20.2</v>
      </c>
      <c r="D35" s="82">
        <v>14.2</v>
      </c>
      <c r="E35" s="82"/>
    </row>
    <row r="36" spans="2:5" x14ac:dyDescent="0.25">
      <c r="B36" s="82" t="s">
        <v>13</v>
      </c>
      <c r="C36" s="82">
        <v>27.6</v>
      </c>
      <c r="D36" s="82">
        <v>37.1</v>
      </c>
      <c r="E36" s="82"/>
    </row>
    <row r="37" spans="2:5" x14ac:dyDescent="0.25">
      <c r="B37" s="82" t="s">
        <v>14</v>
      </c>
      <c r="C37" s="82">
        <v>14</v>
      </c>
      <c r="D37" s="82">
        <v>35.200000000000003</v>
      </c>
      <c r="E37" s="82"/>
    </row>
  </sheetData>
  <mergeCells count="5">
    <mergeCell ref="A1:G1"/>
    <mergeCell ref="A2:G2"/>
    <mergeCell ref="A28:G28"/>
    <mergeCell ref="A29:G29"/>
    <mergeCell ref="A30:G3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topLeftCell="A13" workbookViewId="0">
      <selection activeCell="A33" sqref="A33:G33"/>
    </sheetView>
  </sheetViews>
  <sheetFormatPr baseColWidth="10" defaultRowHeight="15" x14ac:dyDescent="0.25"/>
  <cols>
    <col min="1" max="1" width="24" customWidth="1"/>
  </cols>
  <sheetData>
    <row r="1" spans="1:9" x14ac:dyDescent="0.25">
      <c r="A1" s="108" t="s">
        <v>66</v>
      </c>
      <c r="B1" s="108"/>
      <c r="C1" s="108"/>
      <c r="D1" s="108"/>
      <c r="E1" s="108"/>
    </row>
    <row r="2" spans="1:9" x14ac:dyDescent="0.25">
      <c r="A2" s="108" t="s">
        <v>111</v>
      </c>
      <c r="B2" s="108"/>
      <c r="C2" s="108"/>
      <c r="D2" s="108"/>
      <c r="E2" s="108"/>
      <c r="I2" t="s">
        <v>125</v>
      </c>
    </row>
    <row r="29" spans="1:7" x14ac:dyDescent="0.25">
      <c r="A29" s="130" t="s">
        <v>108</v>
      </c>
      <c r="B29" s="130"/>
      <c r="C29" s="130"/>
    </row>
    <row r="30" spans="1:7" ht="24.75" customHeight="1" x14ac:dyDescent="0.25">
      <c r="A30" s="129" t="s">
        <v>110</v>
      </c>
      <c r="B30" s="130"/>
      <c r="C30" s="130"/>
      <c r="D30" s="130"/>
      <c r="E30" s="130"/>
      <c r="F30" s="130"/>
      <c r="G30" s="130"/>
    </row>
    <row r="31" spans="1:7" ht="40.5" customHeight="1" x14ac:dyDescent="0.25">
      <c r="A31" s="128" t="s">
        <v>126</v>
      </c>
      <c r="B31" s="128"/>
      <c r="C31" s="128"/>
      <c r="D31" s="128"/>
      <c r="E31" s="128"/>
      <c r="F31" s="128"/>
      <c r="G31" s="128"/>
    </row>
    <row r="32" spans="1:7" ht="35.25" customHeight="1" x14ac:dyDescent="0.25">
      <c r="A32" s="129" t="s">
        <v>119</v>
      </c>
      <c r="B32" s="129"/>
      <c r="C32" s="129"/>
      <c r="D32" s="129"/>
      <c r="E32" s="129"/>
      <c r="F32" s="129"/>
      <c r="G32" s="129"/>
    </row>
    <row r="33" spans="1:20" x14ac:dyDescent="0.25">
      <c r="A33" s="127" t="s">
        <v>107</v>
      </c>
      <c r="B33" s="127"/>
      <c r="C33" s="127"/>
      <c r="D33" s="127"/>
      <c r="E33" s="127"/>
      <c r="F33" s="127"/>
      <c r="G33" s="127"/>
    </row>
    <row r="35" spans="1:20" x14ac:dyDescent="0.25">
      <c r="A35" s="82" t="s">
        <v>104</v>
      </c>
      <c r="B35" s="82">
        <v>2000</v>
      </c>
      <c r="C35" s="82">
        <f>B35+1</f>
        <v>2001</v>
      </c>
      <c r="D35" s="82">
        <f t="shared" ref="D35:T35" si="0">C35+1</f>
        <v>2002</v>
      </c>
      <c r="E35" s="82">
        <f t="shared" si="0"/>
        <v>2003</v>
      </c>
      <c r="F35" s="82">
        <f t="shared" si="0"/>
        <v>2004</v>
      </c>
      <c r="G35" s="82">
        <f t="shared" si="0"/>
        <v>2005</v>
      </c>
      <c r="H35" s="82">
        <f t="shared" si="0"/>
        <v>2006</v>
      </c>
      <c r="I35" s="82">
        <f t="shared" si="0"/>
        <v>2007</v>
      </c>
      <c r="J35" s="82">
        <f t="shared" si="0"/>
        <v>2008</v>
      </c>
      <c r="K35" s="82">
        <f t="shared" si="0"/>
        <v>2009</v>
      </c>
      <c r="L35" s="82">
        <f t="shared" si="0"/>
        <v>2010</v>
      </c>
      <c r="M35" s="82">
        <f t="shared" si="0"/>
        <v>2011</v>
      </c>
      <c r="N35" s="82">
        <f t="shared" si="0"/>
        <v>2012</v>
      </c>
      <c r="O35" s="82">
        <f t="shared" si="0"/>
        <v>2013</v>
      </c>
      <c r="P35" s="82">
        <f t="shared" si="0"/>
        <v>2014</v>
      </c>
      <c r="Q35" s="82">
        <f t="shared" si="0"/>
        <v>2015</v>
      </c>
      <c r="R35" s="82">
        <f t="shared" si="0"/>
        <v>2016</v>
      </c>
      <c r="S35" s="82">
        <f t="shared" si="0"/>
        <v>2017</v>
      </c>
      <c r="T35" s="82">
        <f t="shared" si="0"/>
        <v>2018</v>
      </c>
    </row>
    <row r="36" spans="1:20" x14ac:dyDescent="0.25">
      <c r="A36" s="82" t="s">
        <v>105</v>
      </c>
      <c r="B36" s="110">
        <v>34.299999999999997</v>
      </c>
      <c r="C36" s="110">
        <v>33.4</v>
      </c>
      <c r="D36" s="110">
        <v>33.6</v>
      </c>
      <c r="E36" s="110">
        <v>30.5</v>
      </c>
      <c r="F36" s="110">
        <v>29.6</v>
      </c>
      <c r="G36" s="110">
        <v>29.1</v>
      </c>
      <c r="H36" s="110">
        <v>25.8</v>
      </c>
      <c r="I36" s="110">
        <v>24.8</v>
      </c>
      <c r="J36" s="110">
        <v>24.5</v>
      </c>
      <c r="K36" s="110">
        <v>27.8</v>
      </c>
      <c r="L36" s="82"/>
      <c r="M36" s="82"/>
      <c r="N36" s="82"/>
      <c r="O36" s="82"/>
      <c r="P36" s="82"/>
      <c r="Q36" s="82"/>
      <c r="R36" s="82"/>
      <c r="S36" s="82"/>
      <c r="T36" s="82"/>
    </row>
    <row r="37" spans="1:20" x14ac:dyDescent="0.25">
      <c r="A37" s="82" t="s">
        <v>106</v>
      </c>
      <c r="B37" s="110">
        <v>36.299999999999997</v>
      </c>
      <c r="C37" s="110">
        <v>35.200000000000003</v>
      </c>
      <c r="D37" s="110">
        <v>35.299999999999997</v>
      </c>
      <c r="E37" s="110">
        <v>32.1</v>
      </c>
      <c r="F37" s="110">
        <v>31</v>
      </c>
      <c r="G37" s="110">
        <v>30.5</v>
      </c>
      <c r="H37" s="110">
        <v>27.1</v>
      </c>
      <c r="I37" s="110">
        <v>26.1</v>
      </c>
      <c r="J37" s="110">
        <v>25.7</v>
      </c>
      <c r="K37" s="110">
        <v>29.3</v>
      </c>
      <c r="L37" s="82"/>
      <c r="M37" s="82"/>
      <c r="N37" s="82"/>
      <c r="O37" s="82"/>
      <c r="P37" s="82"/>
      <c r="Q37" s="82"/>
      <c r="R37" s="82"/>
      <c r="S37" s="82"/>
      <c r="T37" s="82"/>
    </row>
    <row r="38" spans="1:20" x14ac:dyDescent="0.25">
      <c r="A38" s="82" t="s">
        <v>105</v>
      </c>
      <c r="B38" s="82"/>
      <c r="C38" s="82"/>
      <c r="D38" s="82"/>
      <c r="E38" s="82"/>
      <c r="F38" s="82"/>
      <c r="G38" s="82"/>
      <c r="H38" s="82"/>
      <c r="I38" s="82"/>
      <c r="J38" s="82"/>
      <c r="K38" s="110">
        <v>26.1</v>
      </c>
      <c r="L38" s="110">
        <v>26.4</v>
      </c>
      <c r="M38" s="110">
        <v>26.3</v>
      </c>
      <c r="N38" s="110">
        <v>28.9</v>
      </c>
      <c r="O38" s="110">
        <v>28.4</v>
      </c>
      <c r="P38" s="110">
        <v>28.3</v>
      </c>
      <c r="Q38" s="110">
        <v>28.5</v>
      </c>
      <c r="R38" s="110">
        <v>28</v>
      </c>
      <c r="S38" s="110">
        <v>27.7</v>
      </c>
      <c r="T38" s="110">
        <v>27.5</v>
      </c>
    </row>
    <row r="39" spans="1:20" x14ac:dyDescent="0.25">
      <c r="A39" s="82" t="s">
        <v>106</v>
      </c>
      <c r="B39" s="82"/>
      <c r="C39" s="82"/>
      <c r="D39" s="82"/>
      <c r="E39" s="82"/>
      <c r="F39" s="82"/>
      <c r="G39" s="82"/>
      <c r="H39" s="82"/>
      <c r="I39" s="82"/>
      <c r="J39" s="82"/>
      <c r="K39" s="110">
        <v>27.6</v>
      </c>
      <c r="L39" s="110">
        <v>27.9</v>
      </c>
      <c r="M39" s="110">
        <v>27.7</v>
      </c>
      <c r="N39" s="110">
        <v>30.3</v>
      </c>
      <c r="O39" s="110">
        <v>30</v>
      </c>
      <c r="P39" s="110">
        <v>29.8</v>
      </c>
      <c r="Q39" s="110">
        <v>29.9</v>
      </c>
      <c r="R39" s="110">
        <v>29.3</v>
      </c>
      <c r="S39" s="110">
        <v>29</v>
      </c>
      <c r="T39" s="110">
        <v>28.8</v>
      </c>
    </row>
  </sheetData>
  <mergeCells count="5">
    <mergeCell ref="A31:G31"/>
    <mergeCell ref="A32:G32"/>
    <mergeCell ref="A33:G33"/>
    <mergeCell ref="A29:C29"/>
    <mergeCell ref="A30:G3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topLeftCell="A13" workbookViewId="0">
      <selection activeCell="H30" sqref="H30"/>
    </sheetView>
  </sheetViews>
  <sheetFormatPr baseColWidth="10" defaultRowHeight="15" x14ac:dyDescent="0.25"/>
  <cols>
    <col min="1" max="1" width="28" customWidth="1"/>
  </cols>
  <sheetData>
    <row r="1" spans="1:4" x14ac:dyDescent="0.25">
      <c r="A1" s="108" t="s">
        <v>103</v>
      </c>
      <c r="B1" s="108"/>
      <c r="C1" s="108"/>
      <c r="D1" s="108"/>
    </row>
    <row r="2" spans="1:4" x14ac:dyDescent="0.25">
      <c r="A2" s="108" t="s">
        <v>112</v>
      </c>
      <c r="B2" s="108"/>
      <c r="C2" s="108"/>
      <c r="D2" s="108"/>
    </row>
    <row r="27" spans="1:7" ht="28.5" customHeight="1" x14ac:dyDescent="0.25"/>
    <row r="28" spans="1:7" ht="27.75" customHeight="1" x14ac:dyDescent="0.25">
      <c r="A28" s="129" t="s">
        <v>115</v>
      </c>
      <c r="B28" s="129"/>
      <c r="C28" s="129"/>
      <c r="D28" s="129"/>
      <c r="E28" s="129"/>
      <c r="F28" s="129"/>
      <c r="G28" s="129"/>
    </row>
    <row r="29" spans="1:7" ht="27.75" customHeight="1" x14ac:dyDescent="0.25">
      <c r="A29" s="126" t="s">
        <v>127</v>
      </c>
      <c r="B29" s="126"/>
      <c r="C29" s="126"/>
      <c r="D29" s="126"/>
      <c r="E29" s="126"/>
      <c r="F29" s="126"/>
      <c r="G29" s="126"/>
    </row>
    <row r="30" spans="1:7" ht="28.5" customHeight="1" x14ac:dyDescent="0.25">
      <c r="A30" s="128" t="s">
        <v>126</v>
      </c>
      <c r="B30" s="128"/>
      <c r="C30" s="128"/>
      <c r="D30" s="128"/>
      <c r="E30" s="128"/>
      <c r="F30" s="128"/>
      <c r="G30" s="128"/>
    </row>
    <row r="31" spans="1:7" ht="35.25" customHeight="1" x14ac:dyDescent="0.25">
      <c r="A31" s="129" t="s">
        <v>119</v>
      </c>
      <c r="B31" s="129"/>
      <c r="C31" s="129"/>
      <c r="D31" s="129"/>
      <c r="E31" s="129"/>
      <c r="F31" s="129"/>
      <c r="G31" s="129"/>
    </row>
    <row r="32" spans="1:7" x14ac:dyDescent="0.25">
      <c r="A32" s="127" t="s">
        <v>107</v>
      </c>
      <c r="B32" s="127"/>
      <c r="C32" s="127"/>
      <c r="D32" s="127"/>
      <c r="E32" s="127"/>
      <c r="F32" s="127"/>
      <c r="G32" s="127"/>
    </row>
    <row r="34" spans="1:21" x14ac:dyDescent="0.25">
      <c r="B34" s="131"/>
      <c r="C34" s="131"/>
      <c r="D34" s="131"/>
      <c r="E34" s="131"/>
      <c r="F34" s="131"/>
      <c r="G34" s="131"/>
      <c r="H34" s="131"/>
      <c r="I34" s="131"/>
      <c r="J34" s="131"/>
      <c r="K34" s="131"/>
      <c r="L34" s="131"/>
      <c r="M34" s="131"/>
      <c r="N34" s="131"/>
      <c r="O34" s="131"/>
      <c r="P34" s="131"/>
      <c r="Q34" s="131"/>
      <c r="R34" s="131"/>
      <c r="S34" s="131"/>
      <c r="T34" s="131"/>
      <c r="U34" s="109"/>
    </row>
    <row r="35" spans="1:21" x14ac:dyDescent="0.25">
      <c r="A35" s="82" t="s">
        <v>104</v>
      </c>
      <c r="B35" s="82">
        <v>2000</v>
      </c>
      <c r="C35" s="82">
        <f>B35+1</f>
        <v>2001</v>
      </c>
      <c r="D35" s="82">
        <f t="shared" ref="D35:K35" si="0">C35+1</f>
        <v>2002</v>
      </c>
      <c r="E35" s="82">
        <f t="shared" si="0"/>
        <v>2003</v>
      </c>
      <c r="F35" s="82">
        <f t="shared" si="0"/>
        <v>2004</v>
      </c>
      <c r="G35" s="82">
        <f t="shared" si="0"/>
        <v>2005</v>
      </c>
      <c r="H35" s="82">
        <f t="shared" si="0"/>
        <v>2006</v>
      </c>
      <c r="I35" s="82">
        <f t="shared" si="0"/>
        <v>2007</v>
      </c>
      <c r="J35" s="82">
        <f t="shared" si="0"/>
        <v>2008</v>
      </c>
      <c r="K35" s="82">
        <f t="shared" si="0"/>
        <v>2009</v>
      </c>
      <c r="L35" s="82">
        <v>2010</v>
      </c>
      <c r="M35" s="82">
        <f>L35+1</f>
        <v>2011</v>
      </c>
      <c r="N35" s="82">
        <f t="shared" ref="N35:S35" si="1">M35+1</f>
        <v>2012</v>
      </c>
      <c r="O35" s="82">
        <f t="shared" si="1"/>
        <v>2013</v>
      </c>
      <c r="P35" s="82">
        <f t="shared" si="1"/>
        <v>2014</v>
      </c>
      <c r="Q35" s="82">
        <f t="shared" si="1"/>
        <v>2015</v>
      </c>
      <c r="R35" s="82">
        <f t="shared" si="1"/>
        <v>2016</v>
      </c>
      <c r="S35" s="82">
        <f t="shared" si="1"/>
        <v>2017</v>
      </c>
      <c r="T35" s="82">
        <f>S35+1</f>
        <v>2018</v>
      </c>
    </row>
    <row r="36" spans="1:21" x14ac:dyDescent="0.25">
      <c r="A36" s="82" t="s">
        <v>105</v>
      </c>
      <c r="B36" s="110">
        <v>16.100000000000001</v>
      </c>
      <c r="C36" s="110">
        <v>15</v>
      </c>
      <c r="D36" s="110">
        <v>14.3</v>
      </c>
      <c r="E36" s="110">
        <v>14.3</v>
      </c>
      <c r="F36" s="110">
        <v>14.7</v>
      </c>
      <c r="G36" s="110">
        <v>14.5</v>
      </c>
      <c r="H36" s="110">
        <v>13.9</v>
      </c>
      <c r="I36" s="110">
        <v>13.1</v>
      </c>
      <c r="J36" s="110">
        <v>13.3</v>
      </c>
      <c r="K36" s="110">
        <v>13.8</v>
      </c>
      <c r="L36" s="82"/>
      <c r="M36" s="82"/>
      <c r="N36" s="82"/>
      <c r="O36" s="82"/>
      <c r="P36" s="82"/>
      <c r="Q36" s="82"/>
      <c r="R36" s="82"/>
      <c r="S36" s="82"/>
      <c r="T36" s="82"/>
    </row>
    <row r="37" spans="1:21" x14ac:dyDescent="0.25">
      <c r="A37" s="82" t="s">
        <v>106</v>
      </c>
      <c r="B37" s="110">
        <v>11.4</v>
      </c>
      <c r="C37" s="110">
        <v>10.5</v>
      </c>
      <c r="D37" s="110">
        <v>10</v>
      </c>
      <c r="E37" s="110">
        <v>9.9</v>
      </c>
      <c r="F37" s="110">
        <v>10.6</v>
      </c>
      <c r="G37" s="110">
        <v>10.3</v>
      </c>
      <c r="H37" s="110">
        <v>9.5</v>
      </c>
      <c r="I37" s="110">
        <v>8.4</v>
      </c>
      <c r="J37" s="110">
        <v>8.9</v>
      </c>
      <c r="K37" s="110">
        <v>9.3000000000000007</v>
      </c>
      <c r="L37" s="82"/>
      <c r="M37" s="82"/>
      <c r="N37" s="82"/>
      <c r="O37" s="82"/>
      <c r="P37" s="82"/>
      <c r="Q37" s="82"/>
      <c r="R37" s="82"/>
      <c r="S37" s="82"/>
      <c r="T37" s="82"/>
    </row>
    <row r="38" spans="1:21" x14ac:dyDescent="0.25">
      <c r="A38" s="82" t="s">
        <v>105</v>
      </c>
      <c r="B38" s="82"/>
      <c r="C38" s="82"/>
      <c r="D38" s="82"/>
      <c r="E38" s="82"/>
      <c r="F38" s="82"/>
      <c r="G38" s="82"/>
      <c r="H38" s="82"/>
      <c r="I38" s="82"/>
      <c r="J38" s="82"/>
      <c r="K38" s="110">
        <v>11.2</v>
      </c>
      <c r="L38" s="110">
        <v>11.3</v>
      </c>
      <c r="M38" s="110">
        <v>11.7</v>
      </c>
      <c r="N38" s="110">
        <v>13.9</v>
      </c>
      <c r="O38" s="110">
        <v>13.8</v>
      </c>
      <c r="P38" s="110">
        <v>13.8</v>
      </c>
      <c r="Q38" s="110">
        <v>13.2</v>
      </c>
      <c r="R38" s="110">
        <v>13.1</v>
      </c>
      <c r="S38" s="110">
        <v>13.2</v>
      </c>
      <c r="T38" s="110">
        <v>13.2</v>
      </c>
    </row>
    <row r="39" spans="1:21" x14ac:dyDescent="0.25">
      <c r="A39" s="82" t="s">
        <v>106</v>
      </c>
      <c r="B39" s="82"/>
      <c r="C39" s="82"/>
      <c r="D39" s="82"/>
      <c r="E39" s="82"/>
      <c r="F39" s="82"/>
      <c r="G39" s="82"/>
      <c r="H39" s="82"/>
      <c r="I39" s="82"/>
      <c r="J39" s="82"/>
      <c r="K39" s="110">
        <v>6.1</v>
      </c>
      <c r="L39" s="110">
        <v>6.3</v>
      </c>
      <c r="M39" s="110">
        <v>6.9</v>
      </c>
      <c r="N39" s="110">
        <v>9.9</v>
      </c>
      <c r="O39" s="110">
        <v>9.1999999999999993</v>
      </c>
      <c r="P39" s="110">
        <v>9.5</v>
      </c>
      <c r="Q39" s="110">
        <v>8.9</v>
      </c>
      <c r="R39" s="110">
        <v>8.9</v>
      </c>
      <c r="S39" s="110">
        <v>9.1</v>
      </c>
      <c r="T39" s="110">
        <v>8.9</v>
      </c>
    </row>
  </sheetData>
  <mergeCells count="7">
    <mergeCell ref="A28:G28"/>
    <mergeCell ref="L34:T34"/>
    <mergeCell ref="B34:K34"/>
    <mergeCell ref="A29:G29"/>
    <mergeCell ref="A30:G30"/>
    <mergeCell ref="A32:G32"/>
    <mergeCell ref="A31:G3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topLeftCell="A7" workbookViewId="0">
      <selection activeCell="F2" sqref="F2"/>
    </sheetView>
  </sheetViews>
  <sheetFormatPr baseColWidth="10" defaultRowHeight="15" x14ac:dyDescent="0.25"/>
  <cols>
    <col min="1" max="1" width="18.7109375" customWidth="1"/>
  </cols>
  <sheetData>
    <row r="1" spans="1:9" x14ac:dyDescent="0.25">
      <c r="A1" s="108" t="s">
        <v>109</v>
      </c>
      <c r="B1" s="108"/>
      <c r="C1" s="108"/>
      <c r="D1" s="108"/>
      <c r="E1" s="108"/>
    </row>
    <row r="2" spans="1:9" x14ac:dyDescent="0.25">
      <c r="A2" s="108" t="s">
        <v>113</v>
      </c>
      <c r="B2" s="108"/>
      <c r="C2" s="108"/>
      <c r="D2" s="108"/>
      <c r="E2" s="108"/>
    </row>
    <row r="3" spans="1:9" x14ac:dyDescent="0.25">
      <c r="I3" s="148" t="s">
        <v>29</v>
      </c>
    </row>
    <row r="28" spans="1:7" x14ac:dyDescent="0.25">
      <c r="A28" s="111" t="s">
        <v>108</v>
      </c>
      <c r="B28" s="111"/>
      <c r="C28" s="111"/>
      <c r="D28" s="112"/>
    </row>
    <row r="29" spans="1:7" ht="25.5" customHeight="1" x14ac:dyDescent="0.25">
      <c r="A29" s="129" t="s">
        <v>114</v>
      </c>
      <c r="B29" s="130"/>
      <c r="C29" s="130"/>
      <c r="D29" s="130"/>
      <c r="E29" s="130"/>
      <c r="F29" s="130"/>
      <c r="G29" s="130"/>
    </row>
    <row r="30" spans="1:7" ht="36" customHeight="1" x14ac:dyDescent="0.25">
      <c r="A30" s="128" t="s">
        <v>126</v>
      </c>
      <c r="B30" s="128"/>
      <c r="C30" s="128"/>
      <c r="D30" s="128"/>
      <c r="E30" s="128"/>
      <c r="F30" s="128"/>
      <c r="G30" s="128"/>
    </row>
    <row r="31" spans="1:7" ht="36.75" customHeight="1" x14ac:dyDescent="0.25">
      <c r="A31" s="129" t="s">
        <v>119</v>
      </c>
      <c r="B31" s="129"/>
      <c r="C31" s="129"/>
      <c r="D31" s="129"/>
      <c r="E31" s="129"/>
      <c r="F31" s="129"/>
      <c r="G31" s="129"/>
    </row>
    <row r="32" spans="1:7" x14ac:dyDescent="0.25">
      <c r="A32" s="127" t="s">
        <v>107</v>
      </c>
      <c r="B32" s="127"/>
      <c r="C32" s="127"/>
      <c r="D32" s="127"/>
      <c r="E32" s="127"/>
      <c r="F32" s="127"/>
      <c r="G32" s="127"/>
    </row>
    <row r="35" spans="1:20" x14ac:dyDescent="0.25">
      <c r="A35" s="82" t="s">
        <v>104</v>
      </c>
      <c r="B35" s="82">
        <v>2000</v>
      </c>
      <c r="C35" s="82">
        <f>B35+1</f>
        <v>2001</v>
      </c>
      <c r="D35" s="82">
        <f t="shared" ref="D35:T35" si="0">C35+1</f>
        <v>2002</v>
      </c>
      <c r="E35" s="82">
        <f t="shared" si="0"/>
        <v>2003</v>
      </c>
      <c r="F35" s="82">
        <f t="shared" si="0"/>
        <v>2004</v>
      </c>
      <c r="G35" s="82">
        <f t="shared" si="0"/>
        <v>2005</v>
      </c>
      <c r="H35" s="82">
        <f t="shared" si="0"/>
        <v>2006</v>
      </c>
      <c r="I35" s="82">
        <f t="shared" si="0"/>
        <v>2007</v>
      </c>
      <c r="J35" s="82">
        <f t="shared" si="0"/>
        <v>2008</v>
      </c>
      <c r="K35" s="82">
        <f t="shared" si="0"/>
        <v>2009</v>
      </c>
      <c r="L35" s="82">
        <f t="shared" si="0"/>
        <v>2010</v>
      </c>
      <c r="M35" s="82">
        <f t="shared" si="0"/>
        <v>2011</v>
      </c>
      <c r="N35" s="82">
        <f t="shared" si="0"/>
        <v>2012</v>
      </c>
      <c r="O35" s="82">
        <f t="shared" si="0"/>
        <v>2013</v>
      </c>
      <c r="P35" s="82">
        <f t="shared" si="0"/>
        <v>2014</v>
      </c>
      <c r="Q35" s="82">
        <f t="shared" si="0"/>
        <v>2015</v>
      </c>
      <c r="R35" s="82">
        <f t="shared" si="0"/>
        <v>2016</v>
      </c>
      <c r="S35" s="82">
        <f t="shared" si="0"/>
        <v>2017</v>
      </c>
      <c r="T35" s="82">
        <f t="shared" si="0"/>
        <v>2018</v>
      </c>
    </row>
    <row r="36" spans="1:20" x14ac:dyDescent="0.25">
      <c r="A36" s="82" t="s">
        <v>105</v>
      </c>
      <c r="B36" s="110">
        <v>19.3</v>
      </c>
      <c r="C36" s="110">
        <f>100-82.7</f>
        <v>17.299999999999997</v>
      </c>
      <c r="D36" s="110">
        <f>100-85.4</f>
        <v>14.599999999999994</v>
      </c>
      <c r="E36" s="110">
        <f>100-87.4</f>
        <v>12.599999999999994</v>
      </c>
      <c r="F36" s="110">
        <v>11</v>
      </c>
      <c r="G36" s="110">
        <f>100-89.1</f>
        <v>10.900000000000006</v>
      </c>
      <c r="H36" s="110">
        <f>100-90.9</f>
        <v>9.0999999999999943</v>
      </c>
      <c r="I36" s="110">
        <f>100-91.2</f>
        <v>8.7999999999999972</v>
      </c>
      <c r="J36" s="110">
        <f>100-92.3</f>
        <v>7.7000000000000028</v>
      </c>
      <c r="K36" s="110">
        <v>7</v>
      </c>
      <c r="L36" s="82"/>
      <c r="M36" s="82"/>
      <c r="N36" s="82"/>
      <c r="O36" s="82"/>
      <c r="P36" s="82"/>
      <c r="Q36" s="82"/>
      <c r="R36" s="82"/>
      <c r="S36" s="82"/>
      <c r="T36" s="82"/>
    </row>
    <row r="37" spans="1:20" x14ac:dyDescent="0.25">
      <c r="A37" s="82" t="s">
        <v>106</v>
      </c>
      <c r="B37" s="110">
        <v>14.7</v>
      </c>
      <c r="C37" s="110">
        <v>12.9</v>
      </c>
      <c r="D37" s="110">
        <v>10.3</v>
      </c>
      <c r="E37" s="110">
        <v>8.1</v>
      </c>
      <c r="F37" s="110">
        <v>6.7</v>
      </c>
      <c r="G37" s="110">
        <v>6.6</v>
      </c>
      <c r="H37" s="110">
        <v>4.5</v>
      </c>
      <c r="I37" s="110">
        <v>3.8</v>
      </c>
      <c r="J37" s="110">
        <v>3</v>
      </c>
      <c r="K37" s="110">
        <v>2.2000000000000002</v>
      </c>
      <c r="L37" s="110"/>
      <c r="M37" s="110"/>
      <c r="N37" s="110"/>
      <c r="O37" s="110"/>
      <c r="P37" s="110"/>
      <c r="Q37" s="110"/>
      <c r="R37" s="110"/>
      <c r="S37" s="110"/>
      <c r="T37" s="110"/>
    </row>
    <row r="38" spans="1:20" x14ac:dyDescent="0.25">
      <c r="A38" s="82" t="s">
        <v>105</v>
      </c>
      <c r="B38" s="82"/>
      <c r="C38" s="82"/>
      <c r="D38" s="82"/>
      <c r="E38" s="82"/>
      <c r="F38" s="82"/>
      <c r="G38" s="82"/>
      <c r="H38" s="82"/>
      <c r="I38" s="82"/>
      <c r="J38" s="82"/>
      <c r="K38" s="110">
        <f>100-91.6</f>
        <v>8.4000000000000057</v>
      </c>
      <c r="L38" s="110">
        <f>100-92.4</f>
        <v>7.5999999999999943</v>
      </c>
      <c r="M38" s="110">
        <f>100-92.5</f>
        <v>7.5</v>
      </c>
      <c r="N38" s="110">
        <v>6.2</v>
      </c>
      <c r="O38" s="110">
        <v>8.5</v>
      </c>
      <c r="P38" s="110">
        <f>100-92.6</f>
        <v>7.4000000000000057</v>
      </c>
      <c r="Q38" s="110">
        <f>100-92.4</f>
        <v>7.5999999999999943</v>
      </c>
      <c r="R38" s="110">
        <f>100-92.6</f>
        <v>7.4000000000000057</v>
      </c>
      <c r="S38" s="110">
        <f>100-93.3</f>
        <v>6.7000000000000028</v>
      </c>
      <c r="T38" s="110">
        <f>100-93.5</f>
        <v>6.5</v>
      </c>
    </row>
    <row r="39" spans="1:20" x14ac:dyDescent="0.25">
      <c r="A39" s="82" t="s">
        <v>106</v>
      </c>
      <c r="B39" s="110"/>
      <c r="C39" s="110"/>
      <c r="D39" s="110"/>
      <c r="E39" s="110"/>
      <c r="F39" s="110"/>
      <c r="G39" s="110"/>
      <c r="H39" s="110"/>
      <c r="I39" s="110"/>
      <c r="J39" s="110"/>
      <c r="K39" s="110">
        <v>3.1</v>
      </c>
      <c r="L39" s="110">
        <v>2.4</v>
      </c>
      <c r="M39" s="110">
        <v>2.4</v>
      </c>
      <c r="N39" s="110">
        <v>1.7</v>
      </c>
      <c r="O39" s="110">
        <v>3.5</v>
      </c>
      <c r="P39" s="110">
        <v>2.7</v>
      </c>
      <c r="Q39" s="110">
        <v>3</v>
      </c>
      <c r="R39" s="110">
        <v>2.9</v>
      </c>
      <c r="S39" s="110">
        <v>2.2999999999999998</v>
      </c>
      <c r="T39" s="110">
        <v>1.8</v>
      </c>
    </row>
  </sheetData>
  <mergeCells count="4">
    <mergeCell ref="A29:G29"/>
    <mergeCell ref="A30:G30"/>
    <mergeCell ref="A31:G31"/>
    <mergeCell ref="A32:G32"/>
  </mergeCells>
  <pageMargins left="0.7" right="0.7" top="0.75" bottom="0.75" header="0.3" footer="0.3"/>
  <pageSetup paperSize="9" orientation="portrait" r:id="rId1"/>
  <ignoredErrors>
    <ignoredError sqref="Q38"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topLeftCell="A7" workbookViewId="0">
      <selection activeCell="A31" sqref="A31:M31"/>
    </sheetView>
  </sheetViews>
  <sheetFormatPr baseColWidth="10" defaultRowHeight="15" x14ac:dyDescent="0.25"/>
  <cols>
    <col min="1" max="1" width="85.28515625" customWidth="1"/>
    <col min="4" max="4" width="14.42578125" bestFit="1" customWidth="1"/>
  </cols>
  <sheetData>
    <row r="1" spans="1:14" x14ac:dyDescent="0.25">
      <c r="A1" s="141" t="s">
        <v>2</v>
      </c>
      <c r="B1" s="141"/>
      <c r="C1" s="141"/>
      <c r="D1" s="141"/>
      <c r="E1" s="141"/>
      <c r="F1" s="141"/>
      <c r="G1" s="141"/>
      <c r="H1" s="141"/>
      <c r="I1" s="141"/>
      <c r="J1" s="141"/>
      <c r="K1" s="141"/>
      <c r="L1" s="141"/>
      <c r="M1" s="141"/>
    </row>
    <row r="2" spans="1:14" x14ac:dyDescent="0.25">
      <c r="A2" s="141" t="s">
        <v>61</v>
      </c>
      <c r="B2" s="141"/>
      <c r="C2" s="141"/>
      <c r="D2" s="141"/>
      <c r="E2" s="141"/>
      <c r="F2" s="141"/>
      <c r="G2" s="141"/>
      <c r="H2" s="141"/>
      <c r="I2" s="141"/>
      <c r="J2" s="141"/>
      <c r="K2" s="141"/>
      <c r="L2" s="141"/>
      <c r="M2" s="141"/>
    </row>
    <row r="3" spans="1:14" x14ac:dyDescent="0.25">
      <c r="A3" s="113"/>
      <c r="B3" s="113"/>
      <c r="C3" s="113"/>
      <c r="D3" s="113"/>
      <c r="E3" s="113"/>
      <c r="F3" s="113"/>
      <c r="G3" s="113"/>
      <c r="H3" s="113"/>
      <c r="I3" s="113"/>
      <c r="J3" s="113"/>
      <c r="K3" s="113"/>
      <c r="L3" s="113"/>
      <c r="M3" s="149" t="s">
        <v>29</v>
      </c>
    </row>
    <row r="4" spans="1:14" ht="38.25" customHeight="1" x14ac:dyDescent="0.25">
      <c r="A4" s="80"/>
      <c r="B4" s="135" t="s">
        <v>15</v>
      </c>
      <c r="C4" s="136"/>
      <c r="D4" s="137"/>
      <c r="E4" s="132" t="s">
        <v>51</v>
      </c>
      <c r="F4" s="132"/>
      <c r="G4" s="132"/>
      <c r="H4" s="132"/>
      <c r="I4" s="132"/>
      <c r="J4" s="132"/>
      <c r="K4" s="132"/>
      <c r="L4" s="132"/>
      <c r="M4" s="133"/>
    </row>
    <row r="5" spans="1:14" ht="76.5" customHeight="1" x14ac:dyDescent="0.25">
      <c r="A5" s="80"/>
      <c r="B5" s="138"/>
      <c r="C5" s="139"/>
      <c r="D5" s="140"/>
      <c r="E5" s="134" t="s">
        <v>52</v>
      </c>
      <c r="F5" s="132"/>
      <c r="G5" s="133"/>
      <c r="H5" s="134" t="s">
        <v>53</v>
      </c>
      <c r="I5" s="132"/>
      <c r="J5" s="133"/>
      <c r="K5" s="134" t="s">
        <v>54</v>
      </c>
      <c r="L5" s="132"/>
      <c r="M5" s="133"/>
    </row>
    <row r="6" spans="1:14" ht="30" x14ac:dyDescent="0.25">
      <c r="A6" s="5"/>
      <c r="B6" s="74" t="s">
        <v>65</v>
      </c>
      <c r="C6" s="33" t="s">
        <v>3</v>
      </c>
      <c r="D6" s="22" t="s">
        <v>4</v>
      </c>
      <c r="E6" s="34" t="s">
        <v>24</v>
      </c>
      <c r="F6" s="33" t="s">
        <v>37</v>
      </c>
      <c r="G6" s="35" t="s">
        <v>38</v>
      </c>
      <c r="H6" s="34" t="s">
        <v>24</v>
      </c>
      <c r="I6" s="33" t="s">
        <v>37</v>
      </c>
      <c r="J6" s="35" t="s">
        <v>38</v>
      </c>
      <c r="K6" s="34" t="s">
        <v>24</v>
      </c>
      <c r="L6" s="33" t="s">
        <v>37</v>
      </c>
      <c r="M6" s="35" t="s">
        <v>38</v>
      </c>
      <c r="N6" s="2"/>
    </row>
    <row r="7" spans="1:14" x14ac:dyDescent="0.25">
      <c r="A7" s="1" t="s">
        <v>128</v>
      </c>
      <c r="B7" s="6"/>
      <c r="C7" s="27"/>
      <c r="D7" s="7"/>
      <c r="E7" s="28"/>
      <c r="F7" s="27"/>
      <c r="G7" s="27"/>
      <c r="H7" s="28"/>
      <c r="I7" s="27"/>
      <c r="J7" s="27"/>
      <c r="K7" s="28"/>
      <c r="L7" s="27"/>
      <c r="M7" s="27"/>
      <c r="N7" s="29"/>
    </row>
    <row r="8" spans="1:14" x14ac:dyDescent="0.25">
      <c r="A8" s="25" t="s">
        <v>5</v>
      </c>
      <c r="B8" s="26">
        <v>288000</v>
      </c>
      <c r="C8" s="7">
        <v>8.6999999999999993</v>
      </c>
      <c r="D8" s="8">
        <v>37.799999999999997</v>
      </c>
      <c r="E8" s="7">
        <v>18.5</v>
      </c>
      <c r="F8" s="7">
        <v>35.799999999999997</v>
      </c>
      <c r="G8" s="8">
        <v>8</v>
      </c>
      <c r="H8" s="7">
        <v>14.9</v>
      </c>
      <c r="I8" s="7">
        <v>14.2</v>
      </c>
      <c r="J8" s="8">
        <v>15.3</v>
      </c>
      <c r="K8" s="7">
        <v>9.6999999999999993</v>
      </c>
      <c r="L8" s="7">
        <v>7.8</v>
      </c>
      <c r="M8" s="8">
        <v>10.9</v>
      </c>
      <c r="N8" s="2"/>
    </row>
    <row r="9" spans="1:14" x14ac:dyDescent="0.25">
      <c r="A9" s="5" t="s">
        <v>6</v>
      </c>
      <c r="B9" s="6">
        <v>471000</v>
      </c>
      <c r="C9" s="7">
        <v>14.2</v>
      </c>
      <c r="D9" s="8">
        <v>15.4</v>
      </c>
      <c r="E9" s="9">
        <v>10.8</v>
      </c>
      <c r="F9" s="7">
        <v>47.8</v>
      </c>
      <c r="G9" s="8">
        <v>4.0999999999999996</v>
      </c>
      <c r="H9" s="9">
        <v>13.2</v>
      </c>
      <c r="I9" s="7">
        <v>6.3</v>
      </c>
      <c r="J9" s="8">
        <v>14.5</v>
      </c>
      <c r="K9" s="9">
        <v>7.8</v>
      </c>
      <c r="L9" s="7">
        <v>3.1</v>
      </c>
      <c r="M9" s="8">
        <v>8.6999999999999993</v>
      </c>
      <c r="N9" s="2"/>
    </row>
    <row r="10" spans="1:14" x14ac:dyDescent="0.25">
      <c r="A10" s="5" t="s">
        <v>7</v>
      </c>
      <c r="B10" s="6">
        <v>2550000</v>
      </c>
      <c r="C10" s="7">
        <v>77.099999999999994</v>
      </c>
      <c r="D10" s="8">
        <v>56.1</v>
      </c>
      <c r="E10" s="9">
        <v>31.6</v>
      </c>
      <c r="F10" s="7">
        <v>40.6</v>
      </c>
      <c r="G10" s="8">
        <v>20.100000000000001</v>
      </c>
      <c r="H10" s="9">
        <v>13</v>
      </c>
      <c r="I10" s="7">
        <v>12.4</v>
      </c>
      <c r="J10" s="8">
        <v>13.8</v>
      </c>
      <c r="K10" s="9">
        <v>5.9</v>
      </c>
      <c r="L10" s="7">
        <v>5.5</v>
      </c>
      <c r="M10" s="8">
        <v>6.4</v>
      </c>
      <c r="N10" s="2"/>
    </row>
    <row r="11" spans="1:14" x14ac:dyDescent="0.25">
      <c r="A11" s="10" t="s">
        <v>20</v>
      </c>
      <c r="B11" s="11">
        <v>1235000</v>
      </c>
      <c r="C11" s="12">
        <v>37.299999999999997</v>
      </c>
      <c r="D11" s="13">
        <v>49</v>
      </c>
      <c r="E11" s="14">
        <v>29.1</v>
      </c>
      <c r="F11" s="12">
        <v>40.299999999999997</v>
      </c>
      <c r="G11" s="13">
        <v>18.399999999999999</v>
      </c>
      <c r="H11" s="14">
        <v>14</v>
      </c>
      <c r="I11" s="12">
        <v>13.1</v>
      </c>
      <c r="J11" s="13">
        <v>14.8</v>
      </c>
      <c r="K11" s="14">
        <v>6</v>
      </c>
      <c r="L11" s="12">
        <v>4.9000000000000004</v>
      </c>
      <c r="M11" s="13">
        <v>7</v>
      </c>
      <c r="N11" s="2"/>
    </row>
    <row r="12" spans="1:14" x14ac:dyDescent="0.25">
      <c r="A12" s="10" t="s">
        <v>8</v>
      </c>
      <c r="B12" s="11">
        <v>81000</v>
      </c>
      <c r="C12" s="12">
        <v>2.5</v>
      </c>
      <c r="D12" s="13">
        <v>34.6</v>
      </c>
      <c r="E12" s="14">
        <v>18.899999999999999</v>
      </c>
      <c r="F12" s="12">
        <v>31.1</v>
      </c>
      <c r="G12" s="13">
        <v>12.4</v>
      </c>
      <c r="H12" s="14">
        <v>12.8</v>
      </c>
      <c r="I12" s="12">
        <v>13.3</v>
      </c>
      <c r="J12" s="13">
        <v>12.5</v>
      </c>
      <c r="K12" s="14">
        <v>5.8</v>
      </c>
      <c r="L12" s="12">
        <v>4.5</v>
      </c>
      <c r="M12" s="13">
        <v>6.5</v>
      </c>
      <c r="N12" s="2"/>
    </row>
    <row r="13" spans="1:14" x14ac:dyDescent="0.25">
      <c r="A13" s="10" t="s">
        <v>9</v>
      </c>
      <c r="B13" s="11">
        <v>115000</v>
      </c>
      <c r="C13" s="12">
        <v>3.5</v>
      </c>
      <c r="D13" s="13">
        <v>68.099999999999994</v>
      </c>
      <c r="E13" s="14">
        <v>26</v>
      </c>
      <c r="F13" s="12">
        <v>31.7</v>
      </c>
      <c r="G13" s="13">
        <v>13.7</v>
      </c>
      <c r="H13" s="14">
        <v>5.0999999999999996</v>
      </c>
      <c r="I13" s="12">
        <v>5.6</v>
      </c>
      <c r="J13" s="13">
        <v>4</v>
      </c>
      <c r="K13" s="14">
        <v>2.4</v>
      </c>
      <c r="L13" s="12">
        <v>2.7</v>
      </c>
      <c r="M13" s="13">
        <v>1.7</v>
      </c>
      <c r="N13" s="2"/>
    </row>
    <row r="14" spans="1:14" x14ac:dyDescent="0.25">
      <c r="A14" s="10" t="s">
        <v>10</v>
      </c>
      <c r="B14" s="11">
        <v>77000</v>
      </c>
      <c r="C14" s="12">
        <v>2.2999999999999998</v>
      </c>
      <c r="D14" s="13">
        <v>61.3</v>
      </c>
      <c r="E14" s="14">
        <v>25.6</v>
      </c>
      <c r="F14" s="12">
        <v>30.1</v>
      </c>
      <c r="G14" s="13">
        <v>18.600000000000001</v>
      </c>
      <c r="H14" s="14">
        <v>8.5</v>
      </c>
      <c r="I14" s="12">
        <v>7.9</v>
      </c>
      <c r="J14" s="13">
        <v>9.4</v>
      </c>
      <c r="K14" s="14">
        <v>4.9000000000000004</v>
      </c>
      <c r="L14" s="12">
        <v>4.8</v>
      </c>
      <c r="M14" s="13">
        <v>5</v>
      </c>
      <c r="N14" s="2"/>
    </row>
    <row r="15" spans="1:14" x14ac:dyDescent="0.25">
      <c r="A15" s="10" t="s">
        <v>21</v>
      </c>
      <c r="B15" s="11">
        <v>538000</v>
      </c>
      <c r="C15" s="12">
        <v>16.3</v>
      </c>
      <c r="D15" s="13">
        <v>57</v>
      </c>
      <c r="E15" s="14">
        <v>28.1</v>
      </c>
      <c r="F15" s="12">
        <v>37</v>
      </c>
      <c r="G15" s="13">
        <v>16.2</v>
      </c>
      <c r="H15" s="14">
        <v>9.1999999999999993</v>
      </c>
      <c r="I15" s="12">
        <v>7.9</v>
      </c>
      <c r="J15" s="13">
        <v>10.9</v>
      </c>
      <c r="K15" s="14">
        <v>4</v>
      </c>
      <c r="L15" s="12">
        <v>3</v>
      </c>
      <c r="M15" s="13">
        <v>5.2</v>
      </c>
      <c r="N15" s="2"/>
    </row>
    <row r="16" spans="1:14" x14ac:dyDescent="0.25">
      <c r="A16" s="10" t="s">
        <v>22</v>
      </c>
      <c r="B16" s="11">
        <v>168000</v>
      </c>
      <c r="C16" s="12">
        <v>5.0999999999999996</v>
      </c>
      <c r="D16" s="13">
        <v>79.599999999999994</v>
      </c>
      <c r="E16" s="14">
        <v>52</v>
      </c>
      <c r="F16" s="12">
        <v>56.1</v>
      </c>
      <c r="G16" s="13">
        <v>36</v>
      </c>
      <c r="H16" s="14">
        <v>11.6</v>
      </c>
      <c r="I16" s="12">
        <v>11.1</v>
      </c>
      <c r="J16" s="13">
        <v>13.3</v>
      </c>
      <c r="K16" s="14">
        <v>4</v>
      </c>
      <c r="L16" s="12">
        <v>4.0999999999999996</v>
      </c>
      <c r="M16" s="13">
        <v>3.2</v>
      </c>
      <c r="N16" s="2"/>
    </row>
    <row r="17" spans="1:14" x14ac:dyDescent="0.25">
      <c r="A17" s="10" t="s">
        <v>129</v>
      </c>
      <c r="B17" s="11">
        <v>336000</v>
      </c>
      <c r="C17" s="12">
        <v>10.1</v>
      </c>
      <c r="D17" s="13">
        <v>68.3</v>
      </c>
      <c r="E17" s="14">
        <v>42.5</v>
      </c>
      <c r="F17" s="12">
        <v>43.7</v>
      </c>
      <c r="G17" s="13">
        <v>39.799999999999997</v>
      </c>
      <c r="H17" s="14">
        <v>20.2</v>
      </c>
      <c r="I17" s="12">
        <v>20.399999999999999</v>
      </c>
      <c r="J17" s="13">
        <v>19.899999999999999</v>
      </c>
      <c r="K17" s="14">
        <v>11</v>
      </c>
      <c r="L17" s="12">
        <v>12.2</v>
      </c>
      <c r="M17" s="13">
        <v>8.4</v>
      </c>
      <c r="N17" s="2"/>
    </row>
    <row r="18" spans="1:14" x14ac:dyDescent="0.25">
      <c r="A18" s="1" t="s">
        <v>19</v>
      </c>
      <c r="B18" s="32"/>
      <c r="C18" s="30"/>
      <c r="D18" s="30"/>
      <c r="E18" s="31"/>
      <c r="F18" s="30"/>
      <c r="G18" s="30"/>
      <c r="H18" s="31"/>
      <c r="I18" s="30"/>
      <c r="J18" s="30"/>
      <c r="K18" s="31"/>
      <c r="L18" s="30"/>
      <c r="M18" s="30"/>
      <c r="N18" s="29"/>
    </row>
    <row r="19" spans="1:14" x14ac:dyDescent="0.25">
      <c r="A19" s="5" t="s">
        <v>11</v>
      </c>
      <c r="B19" s="6">
        <v>445000</v>
      </c>
      <c r="C19" s="12">
        <v>13.5</v>
      </c>
      <c r="D19" s="8">
        <v>56.1</v>
      </c>
      <c r="E19" s="9">
        <v>42.7</v>
      </c>
      <c r="F19" s="7">
        <v>55.9</v>
      </c>
      <c r="G19" s="8">
        <v>25.9</v>
      </c>
      <c r="H19" s="9">
        <v>9.1999999999999993</v>
      </c>
      <c r="I19" s="7">
        <v>7.9</v>
      </c>
      <c r="J19" s="8">
        <v>10.7</v>
      </c>
      <c r="K19" s="9">
        <v>4.9000000000000004</v>
      </c>
      <c r="L19" s="7">
        <v>4</v>
      </c>
      <c r="M19" s="8">
        <v>6</v>
      </c>
      <c r="N19" s="2"/>
    </row>
    <row r="20" spans="1:14" x14ac:dyDescent="0.25">
      <c r="A20" s="5" t="s">
        <v>12</v>
      </c>
      <c r="B20" s="6">
        <v>471000</v>
      </c>
      <c r="C20" s="12">
        <v>14.2</v>
      </c>
      <c r="D20" s="8">
        <v>51.9</v>
      </c>
      <c r="E20" s="9">
        <v>33</v>
      </c>
      <c r="F20" s="7">
        <v>46.5</v>
      </c>
      <c r="G20" s="8">
        <v>18.399999999999999</v>
      </c>
      <c r="H20" s="9">
        <v>12.6</v>
      </c>
      <c r="I20" s="7">
        <v>12.2</v>
      </c>
      <c r="J20" s="8">
        <v>12.9</v>
      </c>
      <c r="K20" s="9">
        <v>6.2</v>
      </c>
      <c r="L20" s="7">
        <v>5.7</v>
      </c>
      <c r="M20" s="8">
        <v>6.8</v>
      </c>
      <c r="N20" s="2"/>
    </row>
    <row r="21" spans="1:14" x14ac:dyDescent="0.25">
      <c r="A21" s="5" t="s">
        <v>13</v>
      </c>
      <c r="B21" s="6">
        <v>1228000</v>
      </c>
      <c r="C21" s="12">
        <v>37.1</v>
      </c>
      <c r="D21" s="8">
        <v>48.3</v>
      </c>
      <c r="E21" s="9">
        <v>25.8</v>
      </c>
      <c r="F21" s="7">
        <v>38.700000000000003</v>
      </c>
      <c r="G21" s="8">
        <v>13.8</v>
      </c>
      <c r="H21" s="9">
        <v>14.3</v>
      </c>
      <c r="I21" s="7">
        <v>13.2</v>
      </c>
      <c r="J21" s="8">
        <v>15.4</v>
      </c>
      <c r="K21" s="9">
        <v>7.3</v>
      </c>
      <c r="L21" s="7">
        <v>6.2</v>
      </c>
      <c r="M21" s="8">
        <v>8.3000000000000007</v>
      </c>
      <c r="N21" s="2"/>
    </row>
    <row r="22" spans="1:14" x14ac:dyDescent="0.25">
      <c r="A22" s="15" t="s">
        <v>14</v>
      </c>
      <c r="B22" s="16">
        <v>1165000</v>
      </c>
      <c r="C22" s="12">
        <v>35.200000000000003</v>
      </c>
      <c r="D22" s="17">
        <v>44.8</v>
      </c>
      <c r="E22" s="18">
        <v>21.2</v>
      </c>
      <c r="F22" s="19">
        <v>32.799999999999997</v>
      </c>
      <c r="G22" s="17">
        <v>11.9</v>
      </c>
      <c r="H22" s="18">
        <v>13.8</v>
      </c>
      <c r="I22" s="19">
        <v>13.2</v>
      </c>
      <c r="J22" s="17">
        <v>14.4</v>
      </c>
      <c r="K22" s="18">
        <v>6.4</v>
      </c>
      <c r="L22" s="19">
        <v>5.4</v>
      </c>
      <c r="M22" s="17">
        <v>7.1</v>
      </c>
      <c r="N22" s="2"/>
    </row>
    <row r="23" spans="1:14" x14ac:dyDescent="0.25">
      <c r="A23" s="20" t="s">
        <v>15</v>
      </c>
      <c r="B23" s="21">
        <v>3309000</v>
      </c>
      <c r="C23" s="4">
        <v>100</v>
      </c>
      <c r="D23" s="22">
        <v>48.6</v>
      </c>
      <c r="E23" s="23">
        <v>27.5</v>
      </c>
      <c r="F23" s="24">
        <v>40.6</v>
      </c>
      <c r="G23" s="22">
        <v>15</v>
      </c>
      <c r="H23" s="23">
        <v>13.2</v>
      </c>
      <c r="I23" s="24">
        <v>12.2</v>
      </c>
      <c r="J23" s="22">
        <v>14.1</v>
      </c>
      <c r="K23" s="23">
        <v>6.5</v>
      </c>
      <c r="L23" s="24">
        <v>5.5</v>
      </c>
      <c r="M23" s="22">
        <v>7.4</v>
      </c>
      <c r="N23" s="2"/>
    </row>
    <row r="24" spans="1:14" x14ac:dyDescent="0.25">
      <c r="A24" s="20" t="s">
        <v>130</v>
      </c>
      <c r="B24" s="21">
        <v>3152000</v>
      </c>
      <c r="C24" s="24">
        <v>95.255364158356002</v>
      </c>
      <c r="D24" s="22">
        <v>49.3</v>
      </c>
      <c r="E24" s="23">
        <v>28.8</v>
      </c>
      <c r="F24" s="24">
        <v>42.1</v>
      </c>
      <c r="G24" s="22">
        <v>16</v>
      </c>
      <c r="H24" s="23">
        <v>8.9</v>
      </c>
      <c r="I24" s="24">
        <v>9</v>
      </c>
      <c r="J24" s="22">
        <v>8.6999999999999993</v>
      </c>
      <c r="K24" s="23">
        <v>1.8</v>
      </c>
      <c r="L24" s="24">
        <v>2.1</v>
      </c>
      <c r="M24" s="22">
        <v>1.6</v>
      </c>
      <c r="N24" s="2"/>
    </row>
    <row r="26" spans="1:14" x14ac:dyDescent="0.25">
      <c r="A26" s="142" t="s">
        <v>16</v>
      </c>
      <c r="B26" s="142"/>
      <c r="C26" s="142"/>
      <c r="D26" s="142"/>
      <c r="E26" s="142"/>
      <c r="F26" s="142"/>
      <c r="G26" s="142"/>
      <c r="H26" s="142"/>
      <c r="I26" s="142"/>
      <c r="J26" s="142"/>
      <c r="K26" s="142"/>
      <c r="L26" s="142"/>
      <c r="M26" s="142"/>
    </row>
    <row r="27" spans="1:14" x14ac:dyDescent="0.25">
      <c r="A27" s="126" t="s">
        <v>17</v>
      </c>
      <c r="B27" s="126"/>
      <c r="C27" s="126"/>
      <c r="D27" s="126"/>
      <c r="E27" s="126"/>
      <c r="F27" s="126"/>
      <c r="G27" s="126"/>
      <c r="H27" s="126"/>
      <c r="I27" s="126"/>
      <c r="J27" s="126"/>
      <c r="K27" s="126"/>
      <c r="L27" s="126"/>
      <c r="M27" s="126"/>
    </row>
    <row r="28" spans="1:14" x14ac:dyDescent="0.25">
      <c r="A28" s="126" t="s">
        <v>18</v>
      </c>
      <c r="B28" s="126"/>
      <c r="C28" s="126"/>
      <c r="D28" s="126"/>
      <c r="E28" s="126"/>
      <c r="F28" s="126"/>
      <c r="G28" s="126"/>
      <c r="H28" s="126"/>
      <c r="I28" s="126"/>
      <c r="J28" s="126"/>
      <c r="K28" s="126"/>
      <c r="L28" s="126"/>
      <c r="M28" s="126"/>
    </row>
    <row r="29" spans="1:14" x14ac:dyDescent="0.25">
      <c r="A29" s="126" t="s">
        <v>62</v>
      </c>
      <c r="B29" s="126"/>
      <c r="C29" s="126"/>
      <c r="D29" s="126"/>
      <c r="E29" s="126"/>
      <c r="F29" s="126"/>
      <c r="G29" s="126"/>
      <c r="H29" s="126"/>
      <c r="I29" s="126"/>
      <c r="J29" s="126"/>
      <c r="K29" s="126"/>
      <c r="L29" s="126"/>
      <c r="M29" s="126"/>
    </row>
    <row r="30" spans="1:14" x14ac:dyDescent="0.25">
      <c r="A30" s="128" t="s">
        <v>1</v>
      </c>
      <c r="B30" s="128"/>
      <c r="C30" s="128"/>
      <c r="D30" s="128"/>
      <c r="E30" s="128"/>
      <c r="F30" s="128"/>
      <c r="G30" s="128"/>
      <c r="H30" s="128"/>
      <c r="I30" s="128"/>
      <c r="J30" s="128"/>
      <c r="K30" s="128"/>
      <c r="L30" s="128"/>
      <c r="M30" s="128"/>
    </row>
    <row r="31" spans="1:14" x14ac:dyDescent="0.25">
      <c r="A31" s="127" t="s">
        <v>124</v>
      </c>
      <c r="B31" s="127"/>
      <c r="C31" s="127"/>
      <c r="D31" s="127"/>
      <c r="E31" s="127"/>
      <c r="F31" s="127"/>
      <c r="G31" s="127"/>
      <c r="H31" s="127"/>
      <c r="I31" s="127"/>
      <c r="J31" s="127"/>
      <c r="K31" s="127"/>
      <c r="L31" s="127"/>
      <c r="M31" s="127"/>
    </row>
  </sheetData>
  <mergeCells count="13">
    <mergeCell ref="A1:M1"/>
    <mergeCell ref="A2:M2"/>
    <mergeCell ref="A26:M26"/>
    <mergeCell ref="A27:M27"/>
    <mergeCell ref="A28:M28"/>
    <mergeCell ref="A30:M30"/>
    <mergeCell ref="A31:M31"/>
    <mergeCell ref="E4:M4"/>
    <mergeCell ref="E5:G5"/>
    <mergeCell ref="H5:J5"/>
    <mergeCell ref="K5:M5"/>
    <mergeCell ref="B4:D5"/>
    <mergeCell ref="A29:M29"/>
  </mergeCells>
  <pageMargins left="0.7" right="0.7" top="0.75" bottom="0.75" header="0.3" footer="0.3"/>
  <pageSetup paperSize="9" orientation="portrait"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C22" sqref="C22"/>
    </sheetView>
  </sheetViews>
  <sheetFormatPr baseColWidth="10" defaultRowHeight="15" x14ac:dyDescent="0.25"/>
  <cols>
    <col min="1" max="1" width="66.140625" customWidth="1"/>
    <col min="2" max="2" width="14.42578125" customWidth="1"/>
    <col min="3" max="3" width="14.140625" customWidth="1"/>
  </cols>
  <sheetData>
    <row r="1" spans="1:3" x14ac:dyDescent="0.25">
      <c r="A1" s="141" t="s">
        <v>23</v>
      </c>
      <c r="B1" s="141"/>
      <c r="C1" s="141"/>
    </row>
    <row r="2" spans="1:3" ht="20.25" customHeight="1" x14ac:dyDescent="0.25">
      <c r="A2" s="141" t="s">
        <v>69</v>
      </c>
      <c r="B2" s="141"/>
      <c r="C2" s="141"/>
    </row>
    <row r="3" spans="1:3" x14ac:dyDescent="0.25">
      <c r="C3" s="148" t="s">
        <v>29</v>
      </c>
    </row>
    <row r="4" spans="1:3" ht="71.25" x14ac:dyDescent="0.25">
      <c r="A4" s="46"/>
      <c r="B4" s="150" t="s">
        <v>131</v>
      </c>
      <c r="C4" s="151" t="s">
        <v>132</v>
      </c>
    </row>
    <row r="5" spans="1:3" x14ac:dyDescent="0.25">
      <c r="A5" s="41" t="s">
        <v>5</v>
      </c>
      <c r="B5" s="3">
        <v>6.7</v>
      </c>
      <c r="C5" s="37">
        <v>23.5</v>
      </c>
    </row>
    <row r="6" spans="1:3" x14ac:dyDescent="0.25">
      <c r="A6" s="42" t="s">
        <v>6</v>
      </c>
      <c r="B6" s="38">
        <v>13.5</v>
      </c>
      <c r="C6" s="47">
        <v>33.5</v>
      </c>
    </row>
    <row r="7" spans="1:3" x14ac:dyDescent="0.25">
      <c r="A7" s="42" t="s">
        <v>7</v>
      </c>
      <c r="B7" s="38">
        <v>79.8</v>
      </c>
      <c r="C7" s="47">
        <v>40.200000000000003</v>
      </c>
    </row>
    <row r="8" spans="1:3" x14ac:dyDescent="0.25">
      <c r="A8" s="43" t="s">
        <v>20</v>
      </c>
      <c r="B8" s="39">
        <v>34.4</v>
      </c>
      <c r="C8" s="48">
        <v>31.4</v>
      </c>
    </row>
    <row r="9" spans="1:3" x14ac:dyDescent="0.25">
      <c r="A9" s="44" t="s">
        <v>8</v>
      </c>
      <c r="B9" s="39">
        <v>2.4</v>
      </c>
      <c r="C9" s="48">
        <v>39.9</v>
      </c>
    </row>
    <row r="10" spans="1:3" x14ac:dyDescent="0.25">
      <c r="A10" s="43" t="s">
        <v>9</v>
      </c>
      <c r="B10" s="39">
        <v>3.8</v>
      </c>
      <c r="C10" s="48">
        <v>40.1</v>
      </c>
    </row>
    <row r="11" spans="1:3" x14ac:dyDescent="0.25">
      <c r="A11" s="43" t="s">
        <v>10</v>
      </c>
      <c r="B11" s="39">
        <v>2.8</v>
      </c>
      <c r="C11" s="48">
        <v>49.1</v>
      </c>
    </row>
    <row r="12" spans="1:3" x14ac:dyDescent="0.25">
      <c r="A12" s="43" t="s">
        <v>25</v>
      </c>
      <c r="B12" s="39">
        <v>18.399999999999999</v>
      </c>
      <c r="C12" s="48">
        <v>48.5</v>
      </c>
    </row>
    <row r="13" spans="1:3" x14ac:dyDescent="0.25">
      <c r="A13" s="43" t="s">
        <v>26</v>
      </c>
      <c r="B13" s="39">
        <v>6.1</v>
      </c>
      <c r="C13" s="48">
        <v>51.8</v>
      </c>
    </row>
    <row r="14" spans="1:3" x14ac:dyDescent="0.25">
      <c r="A14" s="45" t="s">
        <v>129</v>
      </c>
      <c r="B14" s="39">
        <v>11.9</v>
      </c>
      <c r="C14" s="48">
        <v>44.9</v>
      </c>
    </row>
    <row r="15" spans="1:3" x14ac:dyDescent="0.25">
      <c r="A15" s="40" t="s">
        <v>24</v>
      </c>
      <c r="B15" s="49">
        <v>100</v>
      </c>
      <c r="C15" s="46">
        <v>38.200000000000003</v>
      </c>
    </row>
    <row r="17" spans="1:3" x14ac:dyDescent="0.25">
      <c r="A17" s="126" t="s">
        <v>27</v>
      </c>
      <c r="B17" s="126"/>
      <c r="C17" s="126"/>
    </row>
    <row r="18" spans="1:3" ht="22.5" customHeight="1" x14ac:dyDescent="0.25">
      <c r="A18" s="126" t="s">
        <v>17</v>
      </c>
      <c r="B18" s="126"/>
      <c r="C18" s="126"/>
    </row>
    <row r="19" spans="1:3" ht="22.5" customHeight="1" x14ac:dyDescent="0.25">
      <c r="A19" s="126" t="s">
        <v>86</v>
      </c>
      <c r="B19" s="126"/>
      <c r="C19" s="126"/>
    </row>
    <row r="20" spans="1:3" ht="27" customHeight="1" x14ac:dyDescent="0.25">
      <c r="A20" s="128" t="s">
        <v>1</v>
      </c>
      <c r="B20" s="128"/>
      <c r="C20" s="128"/>
    </row>
    <row r="21" spans="1:3" x14ac:dyDescent="0.25">
      <c r="A21" s="143" t="s">
        <v>63</v>
      </c>
      <c r="B21" s="143"/>
      <c r="C21" s="143"/>
    </row>
  </sheetData>
  <mergeCells count="7">
    <mergeCell ref="A21:C21"/>
    <mergeCell ref="A1:C1"/>
    <mergeCell ref="A2:C2"/>
    <mergeCell ref="A17:C17"/>
    <mergeCell ref="A18:C18"/>
    <mergeCell ref="A19:C19"/>
    <mergeCell ref="A20:C2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A23" sqref="A23:G23"/>
    </sheetView>
  </sheetViews>
  <sheetFormatPr baseColWidth="10" defaultRowHeight="15" x14ac:dyDescent="0.25"/>
  <cols>
    <col min="3" max="3" width="13.5703125" customWidth="1"/>
    <col min="4" max="4" width="15" customWidth="1"/>
    <col min="5" max="5" width="26.140625" customWidth="1"/>
    <col min="7" max="7" width="16.7109375" customWidth="1"/>
  </cols>
  <sheetData>
    <row r="1" spans="1:9" x14ac:dyDescent="0.25">
      <c r="A1" s="141" t="s">
        <v>28</v>
      </c>
      <c r="B1" s="141"/>
      <c r="C1" s="141"/>
      <c r="D1" s="141"/>
      <c r="E1" s="141"/>
      <c r="F1" s="141"/>
      <c r="G1" s="141"/>
    </row>
    <row r="2" spans="1:9" ht="20.25" customHeight="1" x14ac:dyDescent="0.25">
      <c r="A2" s="141" t="s">
        <v>71</v>
      </c>
      <c r="B2" s="141"/>
      <c r="C2" s="141"/>
      <c r="D2" s="141"/>
      <c r="E2" s="141"/>
      <c r="F2" s="141"/>
      <c r="G2" s="141"/>
    </row>
    <row r="3" spans="1:9" x14ac:dyDescent="0.25">
      <c r="A3" s="77"/>
      <c r="B3" s="77"/>
      <c r="H3" s="148" t="s">
        <v>29</v>
      </c>
    </row>
    <row r="4" spans="1:9" x14ac:dyDescent="0.25">
      <c r="A4" s="36"/>
      <c r="B4" s="57"/>
      <c r="C4" s="68"/>
      <c r="D4" s="144" t="s">
        <v>31</v>
      </c>
      <c r="E4" s="145"/>
      <c r="F4" s="146" t="s">
        <v>32</v>
      </c>
      <c r="G4" s="146"/>
      <c r="H4" s="145"/>
    </row>
    <row r="5" spans="1:9" ht="52.5" customHeight="1" x14ac:dyDescent="0.25">
      <c r="A5" s="69"/>
      <c r="B5" s="54"/>
      <c r="C5" s="55" t="s">
        <v>33</v>
      </c>
      <c r="D5" s="51" t="s">
        <v>34</v>
      </c>
      <c r="E5" s="56" t="s">
        <v>35</v>
      </c>
      <c r="F5" s="51" t="s">
        <v>72</v>
      </c>
      <c r="G5" s="51" t="s">
        <v>36</v>
      </c>
      <c r="H5" s="51" t="s">
        <v>40</v>
      </c>
    </row>
    <row r="6" spans="1:9" x14ac:dyDescent="0.25">
      <c r="A6" s="58"/>
      <c r="B6" s="58" t="s">
        <v>24</v>
      </c>
      <c r="C6" s="59">
        <v>8.4</v>
      </c>
      <c r="D6" s="60">
        <v>91.5</v>
      </c>
      <c r="E6" s="60">
        <v>5.5</v>
      </c>
      <c r="F6" s="60">
        <v>2.2000000000000002</v>
      </c>
      <c r="G6" s="60">
        <v>0.8</v>
      </c>
      <c r="H6" s="70">
        <v>0</v>
      </c>
    </row>
    <row r="7" spans="1:9" x14ac:dyDescent="0.25">
      <c r="A7" s="58" t="s">
        <v>5</v>
      </c>
      <c r="B7" s="58" t="s">
        <v>37</v>
      </c>
      <c r="C7" s="59">
        <v>3.2</v>
      </c>
      <c r="D7" s="50">
        <v>88.8</v>
      </c>
      <c r="E7" s="50">
        <v>8</v>
      </c>
      <c r="F7" s="50">
        <v>2.8</v>
      </c>
      <c r="G7" s="50">
        <v>0.4</v>
      </c>
      <c r="H7" s="70">
        <v>0</v>
      </c>
    </row>
    <row r="8" spans="1:9" x14ac:dyDescent="0.25">
      <c r="A8" s="61"/>
      <c r="B8" s="61" t="s">
        <v>38</v>
      </c>
      <c r="C8" s="62">
        <v>5.2</v>
      </c>
      <c r="D8" s="52">
        <v>92.6</v>
      </c>
      <c r="E8" s="52">
        <v>4.4000000000000004</v>
      </c>
      <c r="F8" s="52">
        <v>2</v>
      </c>
      <c r="G8" s="52">
        <v>1</v>
      </c>
      <c r="H8" s="71">
        <v>0</v>
      </c>
    </row>
    <row r="9" spans="1:9" x14ac:dyDescent="0.25">
      <c r="A9" s="63"/>
      <c r="B9" s="63" t="s">
        <v>24</v>
      </c>
      <c r="C9" s="64">
        <v>14</v>
      </c>
      <c r="D9" s="60">
        <v>87.6</v>
      </c>
      <c r="E9" s="60">
        <v>8.5</v>
      </c>
      <c r="F9" s="60">
        <v>1.9</v>
      </c>
      <c r="G9" s="60">
        <v>1.8</v>
      </c>
      <c r="H9" s="72">
        <v>0.2</v>
      </c>
    </row>
    <row r="10" spans="1:9" x14ac:dyDescent="0.25">
      <c r="A10" s="58" t="s">
        <v>6</v>
      </c>
      <c r="B10" s="58" t="s">
        <v>37</v>
      </c>
      <c r="C10" s="75">
        <v>2.2000000000000002</v>
      </c>
      <c r="D10" s="76" t="s">
        <v>70</v>
      </c>
      <c r="E10" s="76" t="s">
        <v>70</v>
      </c>
      <c r="F10" s="76" t="s">
        <v>70</v>
      </c>
      <c r="G10" s="76" t="s">
        <v>70</v>
      </c>
      <c r="H10" s="76" t="s">
        <v>70</v>
      </c>
      <c r="I10" s="36"/>
    </row>
    <row r="11" spans="1:9" x14ac:dyDescent="0.25">
      <c r="A11" s="61"/>
      <c r="B11" s="61" t="s">
        <v>38</v>
      </c>
      <c r="C11" s="62">
        <v>11.8</v>
      </c>
      <c r="D11" s="52">
        <v>90</v>
      </c>
      <c r="E11" s="52">
        <v>6.6</v>
      </c>
      <c r="F11" s="52">
        <v>1.5</v>
      </c>
      <c r="G11" s="52">
        <v>1.7</v>
      </c>
      <c r="H11" s="71">
        <v>0.2</v>
      </c>
    </row>
    <row r="12" spans="1:9" x14ac:dyDescent="0.25">
      <c r="A12" s="63"/>
      <c r="B12" s="63" t="s">
        <v>24</v>
      </c>
      <c r="C12" s="64">
        <v>77.599999999999994</v>
      </c>
      <c r="D12" s="60">
        <v>66.099999999999994</v>
      </c>
      <c r="E12" s="60">
        <v>19.100000000000001</v>
      </c>
      <c r="F12" s="60">
        <v>9.4</v>
      </c>
      <c r="G12" s="60">
        <v>2.8</v>
      </c>
      <c r="H12" s="72">
        <v>2.6</v>
      </c>
    </row>
    <row r="13" spans="1:9" x14ac:dyDescent="0.25">
      <c r="A13" s="58" t="s">
        <v>7</v>
      </c>
      <c r="B13" s="58" t="s">
        <v>37</v>
      </c>
      <c r="C13" s="59">
        <v>43.6</v>
      </c>
      <c r="D13" s="50">
        <v>61.3</v>
      </c>
      <c r="E13" s="50">
        <v>22</v>
      </c>
      <c r="F13" s="50">
        <v>11.6</v>
      </c>
      <c r="G13" s="50">
        <v>2</v>
      </c>
      <c r="H13" s="70">
        <v>3.1</v>
      </c>
    </row>
    <row r="14" spans="1:9" x14ac:dyDescent="0.25">
      <c r="A14" s="61"/>
      <c r="B14" s="61" t="s">
        <v>38</v>
      </c>
      <c r="C14" s="62">
        <v>34</v>
      </c>
      <c r="D14" s="52">
        <v>71.400000000000006</v>
      </c>
      <c r="E14" s="52">
        <v>15.9</v>
      </c>
      <c r="F14" s="52">
        <v>7.1</v>
      </c>
      <c r="G14" s="52">
        <v>3.5</v>
      </c>
      <c r="H14" s="71">
        <v>2.1</v>
      </c>
    </row>
    <row r="15" spans="1:9" x14ac:dyDescent="0.25">
      <c r="A15" s="65"/>
      <c r="B15" s="65" t="s">
        <v>24</v>
      </c>
      <c r="C15" s="66">
        <v>100</v>
      </c>
      <c r="D15" s="67">
        <v>73.2</v>
      </c>
      <c r="E15" s="67">
        <v>15.5</v>
      </c>
      <c r="F15" s="67">
        <v>7.2</v>
      </c>
      <c r="G15" s="67">
        <v>2.2999999999999998</v>
      </c>
      <c r="H15" s="73">
        <v>1.8</v>
      </c>
    </row>
    <row r="16" spans="1:9" x14ac:dyDescent="0.25">
      <c r="A16" s="65" t="s">
        <v>24</v>
      </c>
      <c r="B16" s="58" t="s">
        <v>37</v>
      </c>
      <c r="C16" s="59">
        <v>49.1</v>
      </c>
      <c r="D16" s="50">
        <v>63.6</v>
      </c>
      <c r="E16" s="50">
        <v>21.1</v>
      </c>
      <c r="F16" s="50">
        <v>10.7</v>
      </c>
      <c r="G16" s="50">
        <v>1.9</v>
      </c>
      <c r="H16" s="70">
        <v>2.7</v>
      </c>
    </row>
    <row r="17" spans="1:8" x14ac:dyDescent="0.25">
      <c r="A17" s="61"/>
      <c r="B17" s="61" t="s">
        <v>38</v>
      </c>
      <c r="C17" s="62">
        <v>50.9</v>
      </c>
      <c r="D17" s="52">
        <v>79.7</v>
      </c>
      <c r="E17" s="52">
        <v>11.6</v>
      </c>
      <c r="F17" s="52">
        <v>4.8</v>
      </c>
      <c r="G17" s="52">
        <v>2.6</v>
      </c>
      <c r="H17" s="71">
        <v>1.3</v>
      </c>
    </row>
    <row r="20" spans="1:8" x14ac:dyDescent="0.25">
      <c r="A20" s="126" t="s">
        <v>39</v>
      </c>
      <c r="B20" s="126"/>
      <c r="C20" s="126"/>
      <c r="D20" s="126"/>
      <c r="E20" s="126"/>
      <c r="F20" s="126"/>
      <c r="G20" s="126"/>
    </row>
    <row r="21" spans="1:8" x14ac:dyDescent="0.25">
      <c r="A21" s="126" t="s">
        <v>88</v>
      </c>
      <c r="B21" s="126"/>
      <c r="C21" s="126"/>
      <c r="D21" s="126"/>
      <c r="E21" s="126"/>
      <c r="F21" s="126"/>
      <c r="G21" s="126"/>
    </row>
    <row r="22" spans="1:8" ht="29.25" customHeight="1" x14ac:dyDescent="0.25">
      <c r="A22" s="126" t="s">
        <v>133</v>
      </c>
      <c r="B22" s="126"/>
      <c r="C22" s="126"/>
      <c r="D22" s="126"/>
      <c r="E22" s="126"/>
      <c r="F22" s="126"/>
      <c r="G22" s="126"/>
    </row>
    <row r="23" spans="1:8" ht="31.5" customHeight="1" x14ac:dyDescent="0.25">
      <c r="A23" s="126" t="s">
        <v>1</v>
      </c>
      <c r="B23" s="126"/>
      <c r="C23" s="126"/>
      <c r="D23" s="126"/>
      <c r="E23" s="126"/>
      <c r="F23" s="126"/>
      <c r="G23" s="126"/>
    </row>
    <row r="24" spans="1:8" x14ac:dyDescent="0.25">
      <c r="A24" s="126" t="s">
        <v>124</v>
      </c>
      <c r="B24" s="126"/>
      <c r="C24" s="126"/>
      <c r="D24" s="126"/>
      <c r="E24" s="126"/>
      <c r="F24" s="126"/>
      <c r="G24" s="126"/>
    </row>
  </sheetData>
  <mergeCells count="9">
    <mergeCell ref="A22:G22"/>
    <mergeCell ref="A23:G23"/>
    <mergeCell ref="A24:G24"/>
    <mergeCell ref="A1:G1"/>
    <mergeCell ref="A2:G2"/>
    <mergeCell ref="D4:E4"/>
    <mergeCell ref="F4:H4"/>
    <mergeCell ref="A20:G20"/>
    <mergeCell ref="A21:G2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F16" sqref="F16"/>
    </sheetView>
  </sheetViews>
  <sheetFormatPr baseColWidth="10" defaultRowHeight="15" x14ac:dyDescent="0.25"/>
  <cols>
    <col min="1" max="1" width="49.140625" bestFit="1" customWidth="1"/>
  </cols>
  <sheetData>
    <row r="1" spans="1:4" x14ac:dyDescent="0.25">
      <c r="A1" s="147" t="s">
        <v>30</v>
      </c>
      <c r="B1" s="147"/>
      <c r="C1" s="147"/>
      <c r="D1" s="147"/>
    </row>
    <row r="2" spans="1:4" ht="28.5" customHeight="1" x14ac:dyDescent="0.25">
      <c r="A2" s="141" t="s">
        <v>73</v>
      </c>
      <c r="B2" s="141"/>
      <c r="C2" s="141"/>
      <c r="D2" s="141"/>
    </row>
    <row r="3" spans="1:4" ht="18" customHeight="1" x14ac:dyDescent="0.25">
      <c r="A3" s="80"/>
      <c r="B3" s="80"/>
      <c r="C3" s="80"/>
      <c r="D3" s="80"/>
    </row>
    <row r="4" spans="1:4" x14ac:dyDescent="0.25">
      <c r="D4" s="53" t="s">
        <v>29</v>
      </c>
    </row>
    <row r="5" spans="1:4" x14ac:dyDescent="0.25">
      <c r="A5" s="78"/>
      <c r="B5" s="152" t="s">
        <v>24</v>
      </c>
      <c r="C5" s="153" t="s">
        <v>37</v>
      </c>
      <c r="D5" s="154" t="s">
        <v>38</v>
      </c>
    </row>
    <row r="6" spans="1:4" x14ac:dyDescent="0.25">
      <c r="A6" s="63" t="s">
        <v>42</v>
      </c>
      <c r="B6" s="155">
        <v>66.3</v>
      </c>
      <c r="C6" s="156">
        <v>75.400000000000006</v>
      </c>
      <c r="D6" s="155">
        <v>60.3</v>
      </c>
    </row>
    <row r="7" spans="1:4" x14ac:dyDescent="0.25">
      <c r="A7" s="58" t="s">
        <v>43</v>
      </c>
      <c r="B7" s="155">
        <v>9.1999999999999993</v>
      </c>
      <c r="C7" s="156">
        <v>8.8000000000000007</v>
      </c>
      <c r="D7" s="155">
        <v>9.5</v>
      </c>
    </row>
    <row r="8" spans="1:4" x14ac:dyDescent="0.25">
      <c r="A8" s="58" t="s">
        <v>44</v>
      </c>
      <c r="B8" s="155">
        <v>20.9</v>
      </c>
      <c r="C8" s="156">
        <v>13.8</v>
      </c>
      <c r="D8" s="155">
        <v>25.5</v>
      </c>
    </row>
    <row r="9" spans="1:4" x14ac:dyDescent="0.25">
      <c r="A9" s="61" t="s">
        <v>45</v>
      </c>
      <c r="B9" s="155">
        <v>3.6</v>
      </c>
      <c r="C9" s="156">
        <v>2</v>
      </c>
      <c r="D9" s="155">
        <v>4.7</v>
      </c>
    </row>
    <row r="10" spans="1:4" x14ac:dyDescent="0.25">
      <c r="A10" s="79" t="s">
        <v>24</v>
      </c>
      <c r="B10" s="157">
        <v>100</v>
      </c>
      <c r="C10" s="157">
        <v>100</v>
      </c>
      <c r="D10" s="158">
        <v>100</v>
      </c>
    </row>
    <row r="11" spans="1:4" x14ac:dyDescent="0.25">
      <c r="A11" s="61" t="s">
        <v>46</v>
      </c>
      <c r="B11" s="159">
        <v>36.299999999999997</v>
      </c>
      <c r="C11" s="160">
        <v>35.9</v>
      </c>
      <c r="D11" s="159">
        <v>36.6</v>
      </c>
    </row>
    <row r="13" spans="1:4" ht="21.75" customHeight="1" x14ac:dyDescent="0.25">
      <c r="A13" s="126" t="s">
        <v>74</v>
      </c>
      <c r="B13" s="126"/>
      <c r="C13" s="126"/>
      <c r="D13" s="126"/>
    </row>
    <row r="14" spans="1:4" ht="35.25" customHeight="1" x14ac:dyDescent="0.25">
      <c r="A14" s="126" t="s">
        <v>1</v>
      </c>
      <c r="B14" s="126"/>
      <c r="C14" s="126"/>
      <c r="D14" s="126"/>
    </row>
    <row r="15" spans="1:4" x14ac:dyDescent="0.25">
      <c r="A15" s="126" t="s">
        <v>124</v>
      </c>
      <c r="B15" s="126"/>
      <c r="C15" s="126"/>
      <c r="D15" s="126"/>
    </row>
  </sheetData>
  <mergeCells count="5">
    <mergeCell ref="A1:D1"/>
    <mergeCell ref="A2:D2"/>
    <mergeCell ref="A13:D13"/>
    <mergeCell ref="A14:D14"/>
    <mergeCell ref="A15:D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Lisez-moi</vt:lpstr>
      <vt:lpstr>Graphique 1</vt:lpstr>
      <vt:lpstr>Graphique 2</vt:lpstr>
      <vt:lpstr>Graphique 3</vt:lpstr>
      <vt:lpstr>Graphique 4</vt:lpstr>
      <vt:lpstr>Tableau 1</vt:lpstr>
      <vt:lpstr>Tableau 2</vt:lpstr>
      <vt:lpstr>Tableau 3</vt:lpstr>
      <vt:lpstr>Tableau 4</vt:lpstr>
      <vt:lpstr>Tableau 5</vt:lpstr>
      <vt:lpstr>Focus - Graphique A</vt:lpstr>
      <vt:lpstr>Focus - Graphique B</vt:lpstr>
      <vt:lpstr>Focus - Tableau A</vt:lpstr>
    </vt:vector>
  </TitlesOfParts>
  <Company>Ministères Chargés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L’emploi dans les très petites entreprises fin 2018 : 39% de leurs salariés travaillent dans une entreprise de l’artisanat</dc:title>
  <dc:subject>étude portant sur l’emploi dans les TPE en 2018</dc:subject>
  <dc:creator>Dares – service statistique du ministère du Travail</dc:creator>
  <cp:keywords>; dares résultats; très petites entreprises (TPE); entreprises de 1 à 9 salariés; tertiaire; construction; industrie; artisanat; contrat à durée déterminée; temps partiel; emploi aidé; salariés; durée hebdomadaire collective; entreprise mono-salarié; alternance; contrat aidé; enquête Activité et conditions d’emploi de la main-d’œuvre (Acemo); Marie-Lorraine Chausse; Selma Mahfouz</cp:keywords>
  <cp:lastModifiedBy>BAER, Hadrien (DARES)</cp:lastModifiedBy>
  <dcterms:created xsi:type="dcterms:W3CDTF">2018-11-06T10:58:51Z</dcterms:created>
  <dcterms:modified xsi:type="dcterms:W3CDTF">2020-02-04T10:19:42Z</dcterms:modified>
</cp:coreProperties>
</file>