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pdf des DA DI DR 2020 définitifs\2020-004_DR_emploi dans les TPE fin 2018\"/>
    </mc:Choice>
  </mc:AlternateContent>
  <bookViews>
    <workbookView xWindow="120" yWindow="120" windowWidth="28515" windowHeight="12585" tabRatio="636"/>
  </bookViews>
  <sheets>
    <sheet name="Lisez-moi" sheetId="16" r:id="rId1"/>
    <sheet name="Graphique 1" sheetId="1" r:id="rId2"/>
    <sheet name="Graphique 2" sheetId="18" r:id="rId3"/>
    <sheet name="Graphique 3" sheetId="17" r:id="rId4"/>
    <sheet name="Graphique 4" sheetId="19" r:id="rId5"/>
    <sheet name="Tableau 1" sheetId="2" r:id="rId6"/>
    <sheet name="Tableau 2" sheetId="3" r:id="rId7"/>
    <sheet name="Tableau 3" sheetId="6" r:id="rId8"/>
    <sheet name="Tableau 4" sheetId="7" r:id="rId9"/>
    <sheet name="Tableau 5" sheetId="8" r:id="rId10"/>
    <sheet name="Focus - Graphique A" sheetId="13" r:id="rId11"/>
    <sheet name="Focus - Graphique B" sheetId="14" r:id="rId12"/>
    <sheet name="Focus - Tableau A" sheetId="9" r:id="rId13"/>
  </sheets>
  <externalReferences>
    <externalReference r:id="rId14"/>
    <externalReference r:id="rId15"/>
  </externalReferences>
  <calcPr calcId="162913"/>
</workbook>
</file>

<file path=xl/calcChain.xml><?xml version="1.0" encoding="utf-8"?>
<calcChain xmlns="http://schemas.openxmlformats.org/spreadsheetml/2006/main">
  <c r="D31" i="14" l="1"/>
  <c r="C31" i="14"/>
  <c r="B31" i="14"/>
  <c r="C35" i="19" l="1"/>
  <c r="D35" i="19" s="1"/>
  <c r="E35" i="19" s="1"/>
  <c r="F35" i="19" s="1"/>
  <c r="G35" i="19" s="1"/>
  <c r="H35" i="19" s="1"/>
  <c r="I35" i="19" s="1"/>
  <c r="J35" i="19" s="1"/>
  <c r="K35" i="19" s="1"/>
  <c r="L35" i="19" s="1"/>
  <c r="M35" i="19" s="1"/>
  <c r="N35" i="19" s="1"/>
  <c r="O35" i="19" s="1"/>
  <c r="P35" i="19" s="1"/>
  <c r="Q35" i="19" s="1"/>
  <c r="R35" i="19" s="1"/>
  <c r="S35" i="19" s="1"/>
  <c r="T35" i="19" s="1"/>
  <c r="T38" i="19"/>
  <c r="S38" i="19"/>
  <c r="R38" i="19"/>
  <c r="Q38" i="19"/>
  <c r="P38" i="19"/>
  <c r="M38" i="19"/>
  <c r="L38" i="19"/>
  <c r="K38" i="19"/>
  <c r="J36" i="19"/>
  <c r="I36" i="19"/>
  <c r="H36" i="19"/>
  <c r="G36" i="19"/>
  <c r="E36" i="19"/>
  <c r="D36" i="19"/>
  <c r="C36" i="19"/>
  <c r="C35" i="18"/>
  <c r="D35" i="18" s="1"/>
  <c r="E35" i="18" s="1"/>
  <c r="F35" i="18" s="1"/>
  <c r="G35" i="18" s="1"/>
  <c r="H35" i="18" s="1"/>
  <c r="I35" i="18" s="1"/>
  <c r="J35" i="18" s="1"/>
  <c r="K35" i="18" s="1"/>
  <c r="L35" i="18" s="1"/>
  <c r="M35" i="18" s="1"/>
  <c r="N35" i="18" s="1"/>
  <c r="O35" i="18" s="1"/>
  <c r="P35" i="18" s="1"/>
  <c r="Q35" i="18" s="1"/>
  <c r="R35" i="18" s="1"/>
  <c r="S35" i="18" s="1"/>
  <c r="T35" i="18" s="1"/>
  <c r="N35" i="17"/>
  <c r="O35" i="17" s="1"/>
  <c r="P35" i="17" s="1"/>
  <c r="Q35" i="17" s="1"/>
  <c r="R35" i="17" s="1"/>
  <c r="S35" i="17" s="1"/>
  <c r="T35" i="17" s="1"/>
  <c r="M35" i="17"/>
  <c r="C35" i="17"/>
  <c r="D35" i="17" s="1"/>
  <c r="E35" i="17" s="1"/>
  <c r="F35" i="17" s="1"/>
  <c r="G35" i="17" s="1"/>
  <c r="H35" i="17" s="1"/>
  <c r="I35" i="17" s="1"/>
  <c r="J35" i="17" s="1"/>
  <c r="K35" i="17" s="1"/>
</calcChain>
</file>

<file path=xl/sharedStrings.xml><?xml version="1.0" encoding="utf-8"?>
<sst xmlns="http://schemas.openxmlformats.org/spreadsheetml/2006/main" count="265" uniqueCount="141">
  <si>
    <t>Graphique 1</t>
  </si>
  <si>
    <t>Champ : ensemble des salariés (y compris les dirigeants salariés et hors stagiaires ou intérimaires) des entreprises de 1 à 9 salariés hors agriculture, administration publique, activités des ménages, activités extraterritoriales ; France entière (hors Mayotte).</t>
  </si>
  <si>
    <t>Tableau 1</t>
  </si>
  <si>
    <t>En % des
effectifs</t>
  </si>
  <si>
    <t>Part de femmes</t>
  </si>
  <si>
    <t>Industrie</t>
  </si>
  <si>
    <t>Construction</t>
  </si>
  <si>
    <t>Tertiaire</t>
  </si>
  <si>
    <t>Information et communication</t>
  </si>
  <si>
    <t>Activités financières et d'assurance</t>
  </si>
  <si>
    <t>Activités immobilières</t>
  </si>
  <si>
    <t>1 salarié</t>
  </si>
  <si>
    <t>2 salariés</t>
  </si>
  <si>
    <t>3 à 5 salariés</t>
  </si>
  <si>
    <t>6 à 9 salariés</t>
  </si>
  <si>
    <t>Ensemble des salariés</t>
  </si>
  <si>
    <t>* Les données par secteur d'activité sont présentées en nomenclature Naf rév. 2 en 10 postes.</t>
  </si>
  <si>
    <t>** Associations, réparations d'ordinateurs ou de biens personnels, autres services personnels (blanchisserie, coiffure, soins de beauté, etc.).</t>
  </si>
  <si>
    <t xml:space="preserve">*** Les apprentis occupent tous des emplois aidés, en CDD et à temps complet. </t>
  </si>
  <si>
    <t>Par taille d'entreprise</t>
  </si>
  <si>
    <t>Commerce, transports, hébergement et restauration</t>
  </si>
  <si>
    <t>Activités specialisées, scientifiques, de services administratifs et de soutien</t>
  </si>
  <si>
    <t>Enseignement privé, santé et action sociale</t>
  </si>
  <si>
    <t>Tableau 2</t>
  </si>
  <si>
    <t>Ensemble</t>
  </si>
  <si>
    <t>Activités spécialisées, scientifiques, de services administratifs et de soutien</t>
  </si>
  <si>
    <t>Enseignement privé, santé, action sociale</t>
  </si>
  <si>
    <t>* Les données sont présentées en nomenclature Naf rév.2 en 10 postes.</t>
  </si>
  <si>
    <t>Tableau 3</t>
  </si>
  <si>
    <t>En %</t>
  </si>
  <si>
    <t>Tableau 4</t>
  </si>
  <si>
    <t>Alternance</t>
  </si>
  <si>
    <t>Contrat aidé</t>
  </si>
  <si>
    <t>Ensemble des
salariés en
emploi aidé</t>
  </si>
  <si>
    <t>Apprentissage</t>
  </si>
  <si>
    <t>Contrat de
professionnalisation</t>
  </si>
  <si>
    <t>Emploi d'avenir</t>
  </si>
  <si>
    <t>Femmes</t>
  </si>
  <si>
    <t>Hommes</t>
  </si>
  <si>
    <t>* Il s'agit des contrats de génération créés en mars 2013, des emplois tremplin, des contrats adulte-relais, etc.</t>
  </si>
  <si>
    <t>Autres *</t>
  </si>
  <si>
    <t>Tableau 5</t>
  </si>
  <si>
    <t>Moins de 36 heures</t>
  </si>
  <si>
    <t>Entre 36 et moins de 39 heures</t>
  </si>
  <si>
    <t>Entre 39 et moins de 40 heures</t>
  </si>
  <si>
    <t>40 heures ou plus</t>
  </si>
  <si>
    <t>Durée hebdomadaire moyenne de travail (en heures)</t>
  </si>
  <si>
    <t>Moins de 16 heures</t>
  </si>
  <si>
    <t>Entre 16 et moins de 24 heures</t>
  </si>
  <si>
    <t>24 heures ou plus</t>
  </si>
  <si>
    <t>Tableau A</t>
  </si>
  <si>
    <t>Proportion de salariés (en %)…</t>
  </si>
  <si>
    <t>... à temps partiel</t>
  </si>
  <si>
    <t>... en CDD ( y compris emplois aidés)</t>
  </si>
  <si>
    <t>... en emploi aidé (y compris CDD et CDI aidés)</t>
  </si>
  <si>
    <t>* Les données sont présentées en nomenclature Naf rév. 2 en 3 postes.</t>
  </si>
  <si>
    <t xml:space="preserve">** Les apprentis occupent tous des emplois aidés, en CDD et à temps complet. </t>
  </si>
  <si>
    <t>Champ : ensemble des salariés (y compris les dirigeants salariés et hors stagiaires ou intérimaires) des entreprises de 1 à 9 salariés de l'artisanat, hors agriculture, administration publique, activités des ménages, activités extraterritoriales ; France entière (hors Mayotte).</t>
  </si>
  <si>
    <t>Taille</t>
  </si>
  <si>
    <t>Part d'entreprises</t>
  </si>
  <si>
    <t>Part de salariés</t>
  </si>
  <si>
    <t>Proportion de salariés à temps partiel, en CDD ou en emploi aidé dans les TPE au 31 décembre 2018</t>
  </si>
  <si>
    <t>Lecture : au 31 décembre 2018, l'industrie emploie 8,7 % des salariés des TPE ; dans les TPE de l'industrie, 37,8 % des salariés sont des femmes ; dans ces mêmes TPE, 18,5 % de l'ensemble des salariés, 35,8 % des femmes et 8,0 % des hommes sont employés à temps partiel.</t>
  </si>
  <si>
    <t>Source : Dares, enquête Acemo sur les très petites entreprises de 2019.</t>
  </si>
  <si>
    <t>Répartition des TPE et des salariés des TPE par taille d'entreprise au 31 décembre 2018</t>
  </si>
  <si>
    <t>Effectifs au
31/12/2018</t>
  </si>
  <si>
    <t>Graphique 2</t>
  </si>
  <si>
    <t>Secteur d'activité</t>
  </si>
  <si>
    <t xml:space="preserve">Ensemble </t>
  </si>
  <si>
    <t>Proportion de TPE employant un seul salarié par secteur d'activité * au 31 décembre 2018</t>
  </si>
  <si>
    <t>NS</t>
  </si>
  <si>
    <t>Répartition des salariés en emploi aidé par type de contrat et secteur d'activité dans les TPE au 31 décembre 2018</t>
  </si>
  <si>
    <t>CUI/PEC</t>
  </si>
  <si>
    <t>Durée hebdomadaire moyenne de travail déclarée des salariés à temps complet dans les TPE en décembre 2018</t>
  </si>
  <si>
    <t>Lecture : en décembre 2018, la durée de travail hebdomadaire moyenne des salariés à temps complet des TPE est de 36,3 heures ; 66,3 % d'entre eux travaillent moins de 36 heures par semaine.</t>
  </si>
  <si>
    <t>Lecture : en décembre 2018, la durée de travail hebdomadaire moyenne des salariés à temps partiel des TPE est de 18,0 heures ; 36,0 % d'entre eux travaillent moins de 16 heures par semaine.</t>
  </si>
  <si>
    <t>Proportion de salariés à temps partiel, en CDD ou en emploi aidé dans les TPE de l'artisanat au 31 décembre 2018</t>
  </si>
  <si>
    <t>Lecture : au 31 décembre 2018, l'industrie emploie 19,5 % des salariés des TPE de l'artisanat ; dans les TPE artisanales de l'industrie, 38,0 % des salariés sont des femmes ; dans ces mêmes TPE, 18,6 % de l'ensemble des salariés, 36,5 % des femmes et 7,5 % des hommes sont employés à temps partiel.</t>
  </si>
  <si>
    <t>Graphique A</t>
  </si>
  <si>
    <t>TPE artisanales</t>
  </si>
  <si>
    <t>TPE non artisanales</t>
  </si>
  <si>
    <t>Répartition des TPE selon leur caractère artisanal par secteur d'activité au 31 décembre 2018</t>
  </si>
  <si>
    <t>Champ : Champ : ensemble des salariés (y compris les dirigeants salariés et hors stagiaires ou intérimaires) des entreprises de 1 à 9 salariés de l'artisanat, hors agriculture, administration publique, activités des ménages, activités extraterritoriales ; France entière (hors Mayotte).</t>
  </si>
  <si>
    <t>Lecture : au 31 décembre 2018, 36,4 % des TPE sont des entreprises de l'artisanat.</t>
  </si>
  <si>
    <t>Graphique B</t>
  </si>
  <si>
    <t>Répartition des apprentis selon le secteur d'activité dans les TPE par caractère artisanal de l'entreprise au 31 décembre 2018</t>
  </si>
  <si>
    <t>Lecture : au 31 décembre 2018, l'industrie regroupe 6,7 % des TPE ; parmi les TPE de l'industrie, 23,5 % emploient un seul salarié.</t>
  </si>
  <si>
    <t>Lecture : au 31 décembre 2018, les TPE qui emploient 1 salarié représentent 38,2 % de l'ensemble des TPE et regroupent 13,5 % de l'ensemble des salariés des TPE.</t>
  </si>
  <si>
    <t>NS : résultat non significatif.</t>
  </si>
  <si>
    <t>Source</t>
  </si>
  <si>
    <t>Champ</t>
  </si>
  <si>
    <t>Nomenclature</t>
  </si>
  <si>
    <t>Contenu des onglets</t>
  </si>
  <si>
    <t>Contact</t>
  </si>
  <si>
    <t>Pour tout renseignement concernant ces séries, vous pouvez nous contacter par e-mail à l'adresse suivante :</t>
  </si>
  <si>
    <t>dares.communication@dares.travail.gouv.fr</t>
  </si>
  <si>
    <r>
      <t>L'enquête interroge chaque année environ</t>
    </r>
    <r>
      <rPr>
        <b/>
        <sz val="9"/>
        <color indexed="8"/>
        <rFont val="Arial"/>
        <family val="2"/>
      </rPr>
      <t xml:space="preserve"> 60.000 entreprises.</t>
    </r>
  </si>
  <si>
    <t>L'enquête porte sur les entreprises de France entière hors Mayotte employant de 1 à 9 salariés à l’exception des secteurs suivants : agriculture, administration publique (État, collectivités locales, hôpitaux et administrations de sécurité sociale), ménages en tant qu’employeurs et activités extraterritoriales. En outre, intérimaires et stagiaires sont exclus du champ.
Les entreprises sont interrogées par sondage et l'échantillon est renouvelé par quart chaque année.</t>
  </si>
  <si>
    <t>Graphique 1 - Répartition des TPE et des salariés des TPE par taille d'entreprise au 31 décembre 2018</t>
  </si>
  <si>
    <t>Tableau 1 - Proportion de salariés à temps partiel, en CDD ou en emploi aidé dans les TPE au 31 décembre 2018</t>
  </si>
  <si>
    <t>Tableau 2 - Proportion de TPE employant un seul salarié par secteur d'activité au 31 décembre 2018</t>
  </si>
  <si>
    <t>Les secteurs d'activité retenus pour présenter les séries statistiques suivent un niveau d'agrégation dit A17 de la nomenclature agrégée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(pour en savoir plus, voir le site www.insee.fr, rubrique "Définitions et méthodes", puis "Nomenclatures, zonages").</t>
  </si>
  <si>
    <t>Le dispositif d’enquêtes sur l’Activité et les conditions d’emploi de la main-d’œuvre (Acemo) comprend notamment une enquête annuelle sur les très petites entreprises (TPE). 
Cette enquête a plusieurs objectifs : elle permet de mesurer le nombre, et de caractériser, les salariés ayant bénéficié de la revalorisation du salaire minimum interprofessionnel de croissance (Smic) au 1er janvier de l’année (qui fait l'objet d'une publication à part). Concernant l’emploi, l’enquête permet d’estimer la proportion et le nombre d‘emplois vacants  et d’obtenir des données sociodémographiques des salariés (sexe, catégorie socioprofessionnelle). Elle fournit aussi les proportions de salariés employés en contrat à durée déterminée (CDD), et de salariés ayant un emploi aidé dans les très petites entreprises. Concernant la durée du travail, l’enquête fournit la proportion de salariés à temps partiel, la durée hebdomadaire de travail des salariés à temps complet d’une part, à temps partiel d’autre part. Ces données sont notamment utilisées pour le calcul du volume d’heures travaillées et pour compléter les informations obtenues à partir des entreprises de 10 salariés ou plus dans l’enquête Acemo trimestrielle. Elle permet d’estimer l’existence des dispositifs d’épargne salariale. Avec l’instauration de modules tournants, l’enquête permet également, selon un rythme quadriennal, de recueillir de l’information sur la formation professionnelle, les relations professionnelles, d’approfondir la connaissance des mécanismes d’épargne salariale ou encore de mieux caractériser les salariés (notamment les dirigeants salariés).</t>
  </si>
  <si>
    <t>Graphique 3</t>
  </si>
  <si>
    <t>Année</t>
  </si>
  <si>
    <t>TPE</t>
  </si>
  <si>
    <t>TPE (hors apprentis)</t>
  </si>
  <si>
    <t>Source : Dares, enquêtes Acemo sur les très petites entreprises.</t>
  </si>
  <si>
    <t>* Les données 2009 sont disponibles au 30 juin et au 31 décembre.</t>
  </si>
  <si>
    <t>Graphique 4</t>
  </si>
  <si>
    <t>Lecture : au 30 juin 2000, 34,3 % des salariés des TPE sont employés à temps partiel. En excluant les apprentis, cette proportion est de 36,3 %.</t>
  </si>
  <si>
    <t>Part des salariés des TPE employés à temps partiel, de 2000 à 2018</t>
  </si>
  <si>
    <t>Part des salariés des TPE employés en CDD, de 2000 à 2018</t>
  </si>
  <si>
    <t>Part des salariés des TPE ayant un emploi aidé, de 2000 à 2018</t>
  </si>
  <si>
    <t>Lecture : au 30 juin 2000, 19,3 % des salariés des TPE ont un contrat aidé ou sont en alternance. En excluant les apprentis, cette proportion est de 14,7 %.</t>
  </si>
  <si>
    <t>* Les données 2009 sont disponibles au 30 juin et au 31 décembre. Le saut consécutif au changement de date en 2009 est lié à une saisonnalité importante des contrats courts, plus fréquents au cours du deuxième trimestre.</t>
  </si>
  <si>
    <t>Graphique 2 - Part des salariés des TPE employés à temps partiel, de 2000 à 2018</t>
  </si>
  <si>
    <t>Graphique 3 - Part des salariés des TPE employés en CDD, de 2000 à 2018</t>
  </si>
  <si>
    <t>Graphique 4 - Part des salariés des TPE ayant un emploi aidé, de 2000 à 2018</t>
  </si>
  <si>
    <t>Champ jusqu'en 2016 : ensemble des salariés (hors stagiaires et intérimaires) des entreprises de 1 à 9 salariés hors agriculture, administration publique, syndicats de copropriété, associations loi 1901 de l'action sociale, activités des ménages, activités extraterritoriales ; France métropolitaine.</t>
  </si>
  <si>
    <t>Tableau 3 - Répartition des salariés en emploi aidé par type de contrat et secteur d'activité dans les TPE au 31 décembre 2018</t>
  </si>
  <si>
    <t>Tableau 4 - Durée hebdomadaire moyenne de travail déclarée des salariés à temps complet dans les TPE en décembre 2018</t>
  </si>
  <si>
    <t>Tableau 5 - Durée hebdomadaire moyenne de travail déclarée des salariés à temps partiel dans les TPE en décembre 2018</t>
  </si>
  <si>
    <t>Lecture : au 31 décembre 2018, 16,3 % des apprentis des TPE sont dans une entreprise de l'industrie ; 68,2 % des apprentis des TPE sont dans une TPE artisanale ; 15,7 % des apprentis sont dans une TPE artisanale de l'industrie.</t>
  </si>
  <si>
    <t>Source : Dares, enquête Acemo 2019 sur les très petites entreprises (TPE).</t>
  </si>
  <si>
    <t xml:space="preserve">En % </t>
  </si>
  <si>
    <t>** Champ à partir de 2017 : ensemble des salariés (y compris les dirigeants salariés et hors stagiaires ou intérimaires) des entreprises de 1 à 9 salariés hors agriculture, administration publique, activités des ménages, activités extraterritoriales ; France entière (hors Mayotte).</t>
  </si>
  <si>
    <t>Lecture : au 30 juin 2000, 16,1 % des salariés des TPE sont employés en CDD. En excluant les apprentis, cette proportion est de 11,4 %.</t>
  </si>
  <si>
    <t>Par secteur d'activité*</t>
  </si>
  <si>
    <t>Arts, spectacles ou autres activités de service**</t>
  </si>
  <si>
    <t>Ensemble des salariés hors apprentis***</t>
  </si>
  <si>
    <t>Ensemble 
des TPE</t>
  </si>
  <si>
    <t>Proportion 
de TPE employant
un seul salarié</t>
  </si>
  <si>
    <t>Lecture : au 31 décembre 2018, 8,4 % des salariés des TPE en emploi aidé travaillent dans l'industrie. Parmi ces salariés, 91,5 % sont en apprentissage, 5,5 % en contrat de professionnalisation, 2,2 % en CUI ou en PEC, et 0,8 % en emploi d’avenir.</t>
  </si>
  <si>
    <t>Durée hebdomadaire moyenne de travail déclarée des salariés à temps partiel 
dans les TPE en décembre 2018</t>
  </si>
  <si>
    <t>Ensemble des salariés hors apprentis**</t>
  </si>
  <si>
    <t>... en emploi aidé (y compris CDD 
et CDI aidés)</t>
  </si>
  <si>
    <t>Focus - Graphique A - Répartition des TPE selon leur caractère artisanal par secteur d'activité au 31 décembre 2018</t>
  </si>
  <si>
    <t>Focus - Graphique B - Répartition des apprentis selon le secteur d'activité dans les TPE par caractère artisanal de l'entreprise au 31 décembre 2018</t>
  </si>
  <si>
    <t>Focus - Tableau A - Proportion de salariés à temps partiel, en CDD ou en emploi aidé dans les TPE de l'artisanat au 31 décembre 2018</t>
  </si>
  <si>
    <r>
      <rPr>
        <b/>
        <sz val="12"/>
        <rFont val="Arial"/>
        <family val="2"/>
      </rPr>
      <t>L'emploi dans les très petites entreprises fin 2018</t>
    </r>
    <r>
      <rPr>
        <b/>
        <sz val="10"/>
        <rFont val="Arial"/>
        <family val="2"/>
      </rPr>
      <t xml:space="preserve">
</t>
    </r>
    <r>
      <rPr>
        <sz val="11"/>
        <rFont val="Arial"/>
        <family val="2"/>
      </rPr>
      <t>39 % de leurs salariés travaillent dans une entreprise de l'artisanat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</si>
</sst>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0.00\ _€_-;\-* #,##0.00\ _€_-;_-* \-??\ _€_-;_-@_-"/>
    <numFmt numFmtId="167" formatCode="_-* #,##0.0\ _€_-;\-* #,##0.0\ _€_-;_-* \-??\ _€_-;_-@_-"/>
  </numFmts>
  <fonts count="23" x14ac:knownFonts="1">
    <font>
      <sz val="11"/>
      <color theme="1"/>
      <name val="Calibri"/>
      <family val="2"/>
      <scheme val="minor"/>
    </font>
    <font>
      <b/>
      <sz val="11"/>
      <color theme="1"/>
      <name val="Calibri"/>
      <family val="2"/>
      <scheme val="minor"/>
    </font>
    <font>
      <b/>
      <sz val="10"/>
      <name val="Arial"/>
      <family val="2"/>
    </font>
    <font>
      <sz val="8"/>
      <name val="Arial"/>
      <family val="2"/>
    </font>
    <font>
      <sz val="11"/>
      <name val="Times New Roman"/>
      <family val="1"/>
    </font>
    <font>
      <i/>
      <sz val="11"/>
      <name val="Times New Roman"/>
      <family val="1"/>
    </font>
    <font>
      <i/>
      <sz val="10"/>
      <name val="Arial"/>
      <family val="2"/>
    </font>
    <font>
      <sz val="10"/>
      <name val="Arial"/>
      <family val="2"/>
    </font>
    <font>
      <b/>
      <sz val="10"/>
      <name val="MS Sans Serif"/>
      <family val="2"/>
    </font>
    <font>
      <b/>
      <sz val="9"/>
      <name val="Arial"/>
      <family val="2"/>
    </font>
    <font>
      <sz val="9"/>
      <name val="Arial"/>
      <family val="2"/>
    </font>
    <font>
      <b/>
      <sz val="10"/>
      <name val="Arial"/>
    </font>
    <font>
      <sz val="10"/>
      <name val="MS Sans Serif"/>
      <family val="2"/>
    </font>
    <font>
      <b/>
      <sz val="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8"/>
      <name val="Arial"/>
      <family val="2"/>
    </font>
    <font>
      <sz val="8"/>
      <color theme="1"/>
      <name val="Arial"/>
      <family val="2"/>
    </font>
    <font>
      <b/>
      <sz val="11"/>
      <name val="Times New Roman"/>
      <family val="1"/>
    </font>
    <font>
      <b/>
      <sz val="12"/>
      <name val="Arial"/>
      <family val="2"/>
    </font>
    <font>
      <sz val="11"/>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s>
  <cellStyleXfs count="4">
    <xf numFmtId="0" fontId="0" fillId="0" borderId="0"/>
    <xf numFmtId="166" fontId="7" fillId="0" borderId="0" applyFill="0" applyBorder="0" applyAlignment="0" applyProtection="0"/>
    <xf numFmtId="0" fontId="12" fillId="0" borderId="0"/>
    <xf numFmtId="0" fontId="16" fillId="0" borderId="0" applyNumberFormat="0" applyFill="0" applyBorder="0" applyAlignment="0" applyProtection="0">
      <alignment vertical="top"/>
      <protection locked="0"/>
    </xf>
  </cellStyleXfs>
  <cellXfs count="175">
    <xf numFmtId="0" fontId="0" fillId="0" borderId="0" xfId="0"/>
    <xf numFmtId="0" fontId="4" fillId="0" borderId="1" xfId="0" applyFont="1" applyBorder="1"/>
    <xf numFmtId="0" fontId="4" fillId="0" borderId="0" xfId="0" applyFont="1"/>
    <xf numFmtId="0" fontId="4" fillId="0" borderId="3" xfId="0" applyFont="1" applyBorder="1"/>
    <xf numFmtId="164" fontId="4" fillId="0" borderId="1" xfId="0" applyNumberFormat="1" applyFont="1" applyBorder="1"/>
    <xf numFmtId="0" fontId="4" fillId="0" borderId="0" xfId="0" applyFont="1" applyBorder="1"/>
    <xf numFmtId="3" fontId="4" fillId="0" borderId="4" xfId="0" applyNumberFormat="1" applyFont="1" applyBorder="1"/>
    <xf numFmtId="164" fontId="4" fillId="0" borderId="0" xfId="0" applyNumberFormat="1" applyFont="1" applyBorder="1"/>
    <xf numFmtId="164" fontId="4" fillId="0" borderId="5" xfId="0" applyNumberFormat="1" applyFont="1" applyBorder="1"/>
    <xf numFmtId="164" fontId="4" fillId="0" borderId="4" xfId="0" applyNumberFormat="1" applyFont="1" applyBorder="1"/>
    <xf numFmtId="0" fontId="5" fillId="0" borderId="0" xfId="0" applyFont="1" applyBorder="1"/>
    <xf numFmtId="3" fontId="5" fillId="0" borderId="4" xfId="0" applyNumberFormat="1" applyFont="1" applyBorder="1"/>
    <xf numFmtId="164" fontId="5" fillId="0" borderId="0" xfId="0" applyNumberFormat="1" applyFont="1" applyBorder="1"/>
    <xf numFmtId="164" fontId="5" fillId="0" borderId="5" xfId="0" applyNumberFormat="1" applyFont="1" applyBorder="1"/>
    <xf numFmtId="164" fontId="5" fillId="0" borderId="4" xfId="0" applyNumberFormat="1" applyFont="1" applyBorder="1"/>
    <xf numFmtId="0" fontId="4" fillId="0" borderId="6" xfId="0" applyFont="1" applyBorder="1"/>
    <xf numFmtId="3" fontId="4" fillId="0" borderId="7" xfId="0" applyNumberFormat="1" applyFont="1" applyBorder="1"/>
    <xf numFmtId="164" fontId="4" fillId="0" borderId="8" xfId="0" applyNumberFormat="1" applyFont="1" applyBorder="1"/>
    <xf numFmtId="164" fontId="4" fillId="0" borderId="7" xfId="0" applyNumberFormat="1" applyFont="1" applyBorder="1"/>
    <xf numFmtId="164" fontId="4" fillId="0" borderId="6" xfId="0" applyNumberFormat="1" applyFont="1" applyBorder="1"/>
    <xf numFmtId="0" fontId="4" fillId="0" borderId="9" xfId="0" applyFont="1" applyBorder="1"/>
    <xf numFmtId="3" fontId="4" fillId="0" borderId="10" xfId="0" applyNumberFormat="1" applyFont="1" applyBorder="1"/>
    <xf numFmtId="164" fontId="4" fillId="0" borderId="11" xfId="0" applyNumberFormat="1" applyFont="1" applyBorder="1"/>
    <xf numFmtId="164" fontId="4" fillId="0" borderId="10" xfId="0" applyNumberFormat="1" applyFont="1" applyBorder="1"/>
    <xf numFmtId="164" fontId="4" fillId="0" borderId="9" xfId="0" applyNumberFormat="1" applyFont="1" applyBorder="1"/>
    <xf numFmtId="0" fontId="4" fillId="0" borderId="5" xfId="0" applyFont="1" applyBorder="1"/>
    <xf numFmtId="3" fontId="4" fillId="0" borderId="0" xfId="0" applyNumberFormat="1" applyFont="1" applyBorder="1"/>
    <xf numFmtId="164" fontId="4" fillId="0" borderId="0" xfId="0" applyNumberFormat="1" applyFont="1" applyBorder="1" applyAlignment="1">
      <alignment wrapText="1"/>
    </xf>
    <xf numFmtId="164" fontId="4" fillId="0" borderId="4" xfId="0" applyNumberFormat="1" applyFont="1" applyBorder="1" applyAlignment="1">
      <alignment wrapText="1"/>
    </xf>
    <xf numFmtId="0" fontId="4" fillId="0" borderId="4" xfId="0" applyFont="1" applyBorder="1"/>
    <xf numFmtId="164" fontId="5" fillId="0" borderId="1" xfId="0" applyNumberFormat="1" applyFont="1" applyBorder="1"/>
    <xf numFmtId="164" fontId="5" fillId="0" borderId="2" xfId="0" applyNumberFormat="1" applyFont="1" applyBorder="1"/>
    <xf numFmtId="3" fontId="5" fillId="0" borderId="2" xfId="0" applyNumberFormat="1" applyFont="1" applyBorder="1"/>
    <xf numFmtId="164" fontId="4" fillId="0" borderId="9" xfId="0" applyNumberFormat="1" applyFont="1" applyBorder="1" applyAlignment="1">
      <alignment wrapText="1"/>
    </xf>
    <xf numFmtId="164" fontId="4" fillId="0" borderId="10" xfId="0" applyNumberFormat="1" applyFont="1" applyBorder="1" applyAlignment="1">
      <alignment wrapText="1"/>
    </xf>
    <xf numFmtId="164" fontId="4" fillId="0" borderId="11" xfId="0" applyNumberFormat="1" applyFont="1" applyBorder="1" applyAlignment="1">
      <alignment wrapText="1"/>
    </xf>
    <xf numFmtId="0" fontId="0" fillId="0" borderId="4" xfId="0" applyBorder="1"/>
    <xf numFmtId="0" fontId="4" fillId="0" borderId="15" xfId="0" applyFont="1" applyBorder="1"/>
    <xf numFmtId="165" fontId="4" fillId="0" borderId="5" xfId="0" applyNumberFormat="1" applyFont="1" applyBorder="1"/>
    <xf numFmtId="165" fontId="5" fillId="0" borderId="5" xfId="0" applyNumberFormat="1" applyFont="1" applyBorder="1"/>
    <xf numFmtId="0" fontId="2" fillId="0" borderId="12" xfId="0" applyFont="1" applyFill="1" applyBorder="1" applyAlignment="1"/>
    <xf numFmtId="0" fontId="2" fillId="0" borderId="16" xfId="0" applyFont="1" applyFill="1" applyBorder="1"/>
    <xf numFmtId="0" fontId="2" fillId="0" borderId="17" xfId="0" applyFont="1" applyFill="1" applyBorder="1"/>
    <xf numFmtId="0" fontId="6" fillId="0" borderId="17" xfId="0" applyFont="1" applyFill="1" applyBorder="1" applyAlignment="1">
      <alignment horizontal="left" indent="1"/>
    </xf>
    <xf numFmtId="0" fontId="6" fillId="0" borderId="17" xfId="0" applyFont="1" applyFill="1" applyBorder="1" applyAlignment="1">
      <alignment horizontal="left" wrapText="1" indent="1"/>
    </xf>
    <xf numFmtId="0" fontId="6" fillId="0" borderId="18" xfId="0" applyFont="1" applyFill="1" applyBorder="1" applyAlignment="1">
      <alignment horizontal="left" indent="1"/>
    </xf>
    <xf numFmtId="0" fontId="4" fillId="0" borderId="12" xfId="0" applyFont="1" applyBorder="1"/>
    <xf numFmtId="165" fontId="4" fillId="0" borderId="14" xfId="0" applyNumberFormat="1" applyFont="1" applyBorder="1"/>
    <xf numFmtId="165" fontId="5" fillId="0" borderId="14" xfId="0" applyNumberFormat="1" applyFont="1" applyBorder="1"/>
    <xf numFmtId="165" fontId="4" fillId="0" borderId="12" xfId="0" applyNumberFormat="1" applyFont="1" applyBorder="1"/>
    <xf numFmtId="164" fontId="0" fillId="0" borderId="14" xfId="0" applyNumberFormat="1" applyBorder="1" applyAlignment="1">
      <alignment horizontal="center"/>
    </xf>
    <xf numFmtId="0" fontId="0" fillId="0" borderId="12" xfId="0" applyBorder="1" applyAlignment="1">
      <alignment horizontal="center"/>
    </xf>
    <xf numFmtId="164" fontId="0" fillId="0" borderId="13" xfId="0" applyNumberFormat="1" applyBorder="1" applyAlignment="1">
      <alignment horizontal="center"/>
    </xf>
    <xf numFmtId="0" fontId="0" fillId="0" borderId="0" xfId="0" applyAlignment="1">
      <alignment horizontal="right"/>
    </xf>
    <xf numFmtId="0" fontId="0" fillId="0" borderId="8" xfId="0" applyBorder="1"/>
    <xf numFmtId="164" fontId="0" fillId="0" borderId="8" xfId="0" applyNumberFormat="1" applyBorder="1" applyAlignment="1">
      <alignment wrapText="1"/>
    </xf>
    <xf numFmtId="0" fontId="0" fillId="0" borderId="11" xfId="0" applyBorder="1" applyAlignment="1">
      <alignment horizontal="center" wrapText="1"/>
    </xf>
    <xf numFmtId="0" fontId="0" fillId="0" borderId="5" xfId="0" applyBorder="1"/>
    <xf numFmtId="0" fontId="0" fillId="0" borderId="14" xfId="0" applyBorder="1"/>
    <xf numFmtId="164" fontId="0" fillId="0" borderId="14" xfId="0" applyNumberFormat="1" applyBorder="1"/>
    <xf numFmtId="164" fontId="0" fillId="0" borderId="15" xfId="0" applyNumberFormat="1" applyBorder="1" applyAlignment="1">
      <alignment horizontal="center"/>
    </xf>
    <xf numFmtId="0" fontId="0" fillId="0" borderId="13" xfId="0" applyBorder="1"/>
    <xf numFmtId="164" fontId="0" fillId="0" borderId="13" xfId="0" applyNumberFormat="1" applyBorder="1"/>
    <xf numFmtId="0" fontId="0" fillId="0" borderId="15" xfId="0" applyBorder="1"/>
    <xf numFmtId="164" fontId="0" fillId="0" borderId="15" xfId="0" applyNumberFormat="1" applyBorder="1"/>
    <xf numFmtId="0" fontId="1" fillId="0" borderId="14" xfId="0" applyFont="1" applyBorder="1"/>
    <xf numFmtId="164" fontId="1" fillId="0" borderId="14" xfId="0" applyNumberFormat="1" applyFont="1" applyBorder="1"/>
    <xf numFmtId="164" fontId="1" fillId="0" borderId="14" xfId="0" applyNumberFormat="1" applyFont="1" applyBorder="1" applyAlignment="1">
      <alignment horizontal="center"/>
    </xf>
    <xf numFmtId="164" fontId="0" fillId="0" borderId="1" xfId="0" applyNumberFormat="1" applyBorder="1"/>
    <xf numFmtId="0" fontId="0" fillId="0" borderId="7" xfId="0" applyBorder="1"/>
    <xf numFmtId="164" fontId="0" fillId="0" borderId="5" xfId="0" applyNumberFormat="1" applyBorder="1" applyAlignment="1">
      <alignment horizontal="center"/>
    </xf>
    <xf numFmtId="164" fontId="0" fillId="0" borderId="8" xfId="0" applyNumberFormat="1" applyBorder="1" applyAlignment="1">
      <alignment horizontal="center"/>
    </xf>
    <xf numFmtId="164" fontId="0" fillId="0" borderId="3" xfId="0" applyNumberFormat="1" applyBorder="1" applyAlignment="1">
      <alignment horizontal="center"/>
    </xf>
    <xf numFmtId="164" fontId="1" fillId="0" borderId="5" xfId="0" applyNumberFormat="1" applyFont="1" applyBorder="1" applyAlignment="1">
      <alignment horizontal="center"/>
    </xf>
    <xf numFmtId="3" fontId="4" fillId="0" borderId="10" xfId="0" applyNumberFormat="1" applyFont="1" applyBorder="1" applyAlignment="1">
      <alignment wrapText="1"/>
    </xf>
    <xf numFmtId="164" fontId="0" fillId="0" borderId="4" xfId="0" applyNumberFormat="1" applyBorder="1"/>
    <xf numFmtId="164" fontId="7" fillId="0" borderId="4" xfId="0" applyNumberFormat="1" applyFont="1" applyBorder="1" applyAlignment="1">
      <alignment horizontal="center"/>
    </xf>
    <xf numFmtId="0" fontId="0" fillId="0" borderId="0" xfId="0" applyBorder="1"/>
    <xf numFmtId="0" fontId="0" fillId="0" borderId="12" xfId="0" applyBorder="1"/>
    <xf numFmtId="0" fontId="8" fillId="0" borderId="12" xfId="0" applyFont="1" applyBorder="1"/>
    <xf numFmtId="0" fontId="2" fillId="0" borderId="0" xfId="0" applyFont="1" applyFill="1" applyBorder="1" applyAlignment="1">
      <alignment horizontal="left" vertical="center" wrapText="1"/>
    </xf>
    <xf numFmtId="0" fontId="2" fillId="0" borderId="0" xfId="0" applyFont="1" applyFill="1" applyAlignment="1">
      <alignment vertical="center"/>
    </xf>
    <xf numFmtId="0" fontId="0" fillId="2" borderId="0" xfId="0" applyFill="1"/>
    <xf numFmtId="0" fontId="3" fillId="0" borderId="0" xfId="0" applyFont="1" applyFill="1" applyBorder="1" applyAlignment="1">
      <alignment horizontal="left"/>
    </xf>
    <xf numFmtId="164" fontId="10" fillId="3" borderId="4" xfId="0" applyNumberFormat="1" applyFont="1" applyFill="1" applyBorder="1" applyAlignment="1">
      <alignment horizontal="left" vertical="center" wrapText="1"/>
    </xf>
    <xf numFmtId="164" fontId="0" fillId="3" borderId="14" xfId="0" applyNumberFormat="1" applyFill="1" applyBorder="1" applyAlignment="1">
      <alignment horizontal="center"/>
    </xf>
    <xf numFmtId="164" fontId="10" fillId="3" borderId="7" xfId="0" applyNumberFormat="1" applyFont="1" applyFill="1" applyBorder="1" applyAlignment="1">
      <alignment horizontal="left" vertical="center" wrapText="1"/>
    </xf>
    <xf numFmtId="164" fontId="0" fillId="3" borderId="13" xfId="0" applyNumberFormat="1" applyFill="1" applyBorder="1" applyAlignment="1">
      <alignment horizontal="center"/>
    </xf>
    <xf numFmtId="0" fontId="0" fillId="0" borderId="0" xfId="0" applyFill="1" applyAlignment="1">
      <alignment vertical="center"/>
    </xf>
    <xf numFmtId="0" fontId="2" fillId="0" borderId="0" xfId="0" applyFont="1"/>
    <xf numFmtId="0" fontId="9" fillId="3" borderId="2" xfId="0" applyFont="1" applyFill="1" applyBorder="1"/>
    <xf numFmtId="167" fontId="9" fillId="3" borderId="15" xfId="1" applyNumberFormat="1" applyFont="1" applyFill="1" applyBorder="1" applyAlignment="1" applyProtection="1">
      <alignment horizontal="center" vertical="center" wrapText="1"/>
    </xf>
    <xf numFmtId="167" fontId="9" fillId="3" borderId="3" xfId="1" applyNumberFormat="1" applyFont="1" applyFill="1" applyBorder="1" applyAlignment="1" applyProtection="1">
      <alignment horizontal="center" vertical="center" wrapText="1"/>
    </xf>
    <xf numFmtId="0" fontId="9" fillId="3" borderId="2" xfId="0" applyFont="1" applyFill="1" applyBorder="1" applyAlignment="1">
      <alignment vertical="top" wrapText="1"/>
    </xf>
    <xf numFmtId="164" fontId="2" fillId="3" borderId="15" xfId="0" applyNumberFormat="1" applyFont="1" applyFill="1" applyBorder="1" applyAlignment="1">
      <alignment horizontal="center"/>
    </xf>
    <xf numFmtId="164" fontId="2" fillId="3" borderId="3" xfId="0" applyNumberFormat="1" applyFont="1" applyFill="1" applyBorder="1" applyAlignment="1">
      <alignment horizontal="center"/>
    </xf>
    <xf numFmtId="164" fontId="0" fillId="3" borderId="14" xfId="0" applyNumberFormat="1" applyFill="1" applyBorder="1" applyAlignment="1">
      <alignment horizontal="center" wrapText="1"/>
    </xf>
    <xf numFmtId="164" fontId="0" fillId="3" borderId="5" xfId="0" applyNumberFormat="1" applyFill="1" applyBorder="1" applyAlignment="1">
      <alignment horizontal="center"/>
    </xf>
    <xf numFmtId="164" fontId="0" fillId="3" borderId="8" xfId="0" applyNumberFormat="1" applyFill="1" applyBorder="1" applyAlignment="1">
      <alignment horizontal="center"/>
    </xf>
    <xf numFmtId="0" fontId="11" fillId="0" borderId="0" xfId="0" applyFont="1" applyFill="1" applyBorder="1" applyAlignment="1">
      <alignment vertical="center" wrapText="1"/>
    </xf>
    <xf numFmtId="164" fontId="0" fillId="0" borderId="0" xfId="0" applyNumberFormat="1"/>
    <xf numFmtId="0" fontId="0" fillId="4" borderId="12" xfId="0" applyFill="1" applyBorder="1"/>
    <xf numFmtId="164" fontId="0" fillId="4" borderId="12" xfId="0" applyNumberFormat="1" applyFill="1" applyBorder="1"/>
    <xf numFmtId="0" fontId="1" fillId="4" borderId="12" xfId="0" applyFont="1" applyFill="1" applyBorder="1"/>
    <xf numFmtId="0" fontId="13" fillId="5" borderId="0" xfId="0" applyFont="1" applyFill="1" applyAlignment="1">
      <alignment horizontal="left" wrapText="1"/>
    </xf>
    <xf numFmtId="0" fontId="10" fillId="0" borderId="0" xfId="0" applyFont="1"/>
    <xf numFmtId="0" fontId="16" fillId="8" borderId="0" xfId="3" applyFill="1" applyAlignment="1" applyProtection="1">
      <alignment horizontal="left" vertical="center"/>
    </xf>
    <xf numFmtId="0" fontId="0" fillId="8" borderId="0" xfId="0" applyFill="1"/>
    <xf numFmtId="0" fontId="1" fillId="0" borderId="0" xfId="0" applyFont="1"/>
    <xf numFmtId="0" fontId="0" fillId="0" borderId="0" xfId="0" applyAlignment="1">
      <alignment horizontal="center"/>
    </xf>
    <xf numFmtId="164" fontId="0" fillId="2" borderId="0" xfId="0" applyNumberFormat="1" applyFill="1"/>
    <xf numFmtId="0" fontId="19"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left" vertical="center" wrapText="1"/>
    </xf>
    <xf numFmtId="0" fontId="2" fillId="0" borderId="0" xfId="0" applyFont="1" applyAlignment="1">
      <alignment horizontal="center" vertical="center" wrapText="1"/>
    </xf>
    <xf numFmtId="0" fontId="14" fillId="6" borderId="0" xfId="0" applyFont="1" applyFill="1" applyAlignment="1">
      <alignment horizontal="left" vertical="center" wrapText="1"/>
    </xf>
    <xf numFmtId="0" fontId="13" fillId="5" borderId="0" xfId="0" applyFont="1" applyFill="1" applyAlignment="1">
      <alignment horizontal="left" vertical="center" wrapText="1"/>
    </xf>
    <xf numFmtId="0" fontId="18" fillId="6" borderId="0" xfId="0" applyFont="1" applyFill="1" applyAlignment="1">
      <alignment horizontal="left" vertical="center" wrapText="1"/>
    </xf>
    <xf numFmtId="0" fontId="10" fillId="0" borderId="0" xfId="0" applyFont="1" applyAlignment="1">
      <alignment horizontal="left" vertical="center" wrapText="1"/>
    </xf>
    <xf numFmtId="0" fontId="13" fillId="5" borderId="0" xfId="0" applyFont="1" applyFill="1" applyAlignment="1">
      <alignment horizontal="left" wrapText="1"/>
    </xf>
    <xf numFmtId="0" fontId="3" fillId="0" borderId="0" xfId="0" applyFont="1" applyAlignment="1">
      <alignment wrapText="1"/>
    </xf>
    <xf numFmtId="0" fontId="16" fillId="7" borderId="0" xfId="3" applyFill="1" applyAlignment="1" applyProtection="1">
      <alignment horizontal="left" vertical="center" wrapText="1"/>
    </xf>
    <xf numFmtId="0" fontId="16" fillId="7" borderId="0" xfId="3" applyFill="1" applyAlignment="1" applyProtection="1">
      <alignment vertical="center" wrapText="1"/>
    </xf>
    <xf numFmtId="0" fontId="17" fillId="6" borderId="0" xfId="3" applyFont="1" applyFill="1" applyAlignment="1" applyProtection="1">
      <alignment horizontal="left" vertical="center" wrapText="1"/>
    </xf>
    <xf numFmtId="0" fontId="16" fillId="7" borderId="0" xfId="3" applyFill="1" applyAlignment="1" applyProtection="1">
      <alignment horizontal="left" vertical="center"/>
    </xf>
    <xf numFmtId="0" fontId="2" fillId="0" borderId="0" xfId="0" applyFont="1" applyFill="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19" fillId="0" borderId="0" xfId="0" applyFont="1" applyAlignment="1">
      <alignment horizontal="left" wrapText="1"/>
    </xf>
    <xf numFmtId="0" fontId="19" fillId="0" borderId="0" xfId="0" applyFont="1" applyAlignment="1">
      <alignment horizontal="left"/>
    </xf>
    <xf numFmtId="0" fontId="0" fillId="0" borderId="0" xfId="0" applyAlignment="1">
      <alignment horizontal="center"/>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Alignment="1">
      <alignment horizontal="left" vertical="center"/>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2" fillId="0" borderId="0" xfId="0" applyFont="1" applyFill="1" applyBorder="1"/>
    <xf numFmtId="0" fontId="0" fillId="0" borderId="0" xfId="0" applyAlignment="1">
      <alignment horizontal="right" vertical="center"/>
    </xf>
    <xf numFmtId="0" fontId="7" fillId="0" borderId="0" xfId="0" applyFont="1" applyFill="1" applyBorder="1" applyAlignment="1">
      <alignment horizontal="right"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164" fontId="0" fillId="0" borderId="11" xfId="0" applyNumberForma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164" fontId="0" fillId="0" borderId="5" xfId="0" applyNumberFormat="1" applyBorder="1" applyAlignment="1">
      <alignment horizontal="center" vertical="center"/>
    </xf>
    <xf numFmtId="164" fontId="0" fillId="0" borderId="14" xfId="0" applyNumberFormat="1" applyBorder="1" applyAlignment="1">
      <alignment horizontal="center" vertical="center"/>
    </xf>
    <xf numFmtId="164" fontId="8" fillId="0" borderId="12" xfId="0" applyNumberFormat="1" applyFont="1" applyBorder="1" applyAlignment="1">
      <alignment horizontal="center" vertical="center"/>
    </xf>
    <xf numFmtId="164" fontId="8" fillId="0" borderId="11" xfId="0" applyNumberFormat="1" applyFont="1" applyBorder="1" applyAlignment="1">
      <alignment horizontal="center" vertical="center"/>
    </xf>
    <xf numFmtId="164" fontId="0" fillId="0" borderId="8"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12" xfId="0" applyNumberFormat="1" applyBorder="1" applyAlignment="1">
      <alignment horizontal="center" vertical="center"/>
    </xf>
    <xf numFmtId="0" fontId="0" fillId="0" borderId="0" xfId="0" applyFill="1" applyAlignment="1">
      <alignment horizontal="center" vertical="center"/>
    </xf>
    <xf numFmtId="0" fontId="20" fillId="0" borderId="1" xfId="0" applyFont="1" applyBorder="1"/>
    <xf numFmtId="164" fontId="4" fillId="0" borderId="10" xfId="0" applyNumberFormat="1" applyFont="1" applyBorder="1" applyAlignment="1">
      <alignment horizontal="center" vertical="center" wrapText="1"/>
    </xf>
    <xf numFmtId="164" fontId="4" fillId="0" borderId="9"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164" fontId="4" fillId="0" borderId="11" xfId="0" applyNumberFormat="1" applyFont="1" applyBorder="1" applyAlignment="1">
      <alignment horizontal="center" vertical="center"/>
    </xf>
    <xf numFmtId="0" fontId="20" fillId="0" borderId="9" xfId="0" applyFont="1" applyBorder="1"/>
    <xf numFmtId="3" fontId="20" fillId="0" borderId="10" xfId="0" applyNumberFormat="1" applyFont="1" applyBorder="1"/>
    <xf numFmtId="164" fontId="20" fillId="0" borderId="1" xfId="0" applyNumberFormat="1" applyFont="1" applyBorder="1"/>
    <xf numFmtId="164" fontId="20" fillId="0" borderId="11" xfId="0" applyNumberFormat="1" applyFont="1" applyBorder="1"/>
    <xf numFmtId="164" fontId="20" fillId="0" borderId="10" xfId="0" applyNumberFormat="1" applyFont="1" applyBorder="1"/>
    <xf numFmtId="164" fontId="20" fillId="0" borderId="9" xfId="0" applyNumberFormat="1" applyFont="1" applyBorder="1"/>
  </cellXfs>
  <cellStyles count="4">
    <cellStyle name="Lien hypertexte" xfId="3" builtinId="8"/>
    <cellStyle name="Milliers_Figures_DR_TPE_2016" xfId="1"/>
    <cellStyle name="Normal" xfId="0" builtinId="0"/>
    <cellStyle name="Normal 2" xfId="2"/>
  </cellStyles>
  <dxfs count="0"/>
  <tableStyles count="0" defaultTableStyle="TableStyleMedium2" defaultPivotStyle="PivotStyleLight16"/>
  <colors>
    <mruColors>
      <color rgb="FF107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clustered"/>
        <c:varyColors val="0"/>
        <c:ser>
          <c:idx val="0"/>
          <c:order val="0"/>
          <c:tx>
            <c:strRef>
              <c:f>[1]GRAPHIQUE_1!$G$1</c:f>
              <c:strCache>
                <c:ptCount val="1"/>
                <c:pt idx="0">
                  <c:v>Part d'entreprises</c:v>
                </c:pt>
              </c:strCache>
            </c:strRef>
          </c:tx>
          <c:invertIfNegative val="0"/>
          <c:cat>
            <c:strRef>
              <c:f>[1]GRAPHIQUE_1!$F$2:$F$5</c:f>
              <c:strCache>
                <c:ptCount val="4"/>
                <c:pt idx="0">
                  <c:v>1 salarié</c:v>
                </c:pt>
                <c:pt idx="1">
                  <c:v>2 salariés</c:v>
                </c:pt>
                <c:pt idx="2">
                  <c:v>3 à 5 salariés</c:v>
                </c:pt>
                <c:pt idx="3">
                  <c:v>6 à 9 salariés</c:v>
                </c:pt>
              </c:strCache>
            </c:strRef>
          </c:cat>
          <c:val>
            <c:numRef>
              <c:f>[1]GRAPHIQUE_1!$G$2:$G$5</c:f>
              <c:numCache>
                <c:formatCode>General</c:formatCode>
                <c:ptCount val="4"/>
                <c:pt idx="0">
                  <c:v>38.200000000000003</c:v>
                </c:pt>
                <c:pt idx="1">
                  <c:v>20.2</c:v>
                </c:pt>
                <c:pt idx="2">
                  <c:v>27.7</c:v>
                </c:pt>
                <c:pt idx="3">
                  <c:v>13.9</c:v>
                </c:pt>
              </c:numCache>
            </c:numRef>
          </c:val>
          <c:extLst>
            <c:ext xmlns:c16="http://schemas.microsoft.com/office/drawing/2014/chart" uri="{C3380CC4-5D6E-409C-BE32-E72D297353CC}">
              <c16:uniqueId val="{00000000-8390-4C18-8333-ACD8DA915F66}"/>
            </c:ext>
          </c:extLst>
        </c:ser>
        <c:ser>
          <c:idx val="1"/>
          <c:order val="1"/>
          <c:tx>
            <c:strRef>
              <c:f>[1]GRAPHIQUE_1!$H$1</c:f>
              <c:strCache>
                <c:ptCount val="1"/>
                <c:pt idx="0">
                  <c:v>Part de salariés</c:v>
                </c:pt>
              </c:strCache>
            </c:strRef>
          </c:tx>
          <c:invertIfNegative val="0"/>
          <c:cat>
            <c:strRef>
              <c:f>[1]GRAPHIQUE_1!$F$2:$F$5</c:f>
              <c:strCache>
                <c:ptCount val="4"/>
                <c:pt idx="0">
                  <c:v>1 salarié</c:v>
                </c:pt>
                <c:pt idx="1">
                  <c:v>2 salariés</c:v>
                </c:pt>
                <c:pt idx="2">
                  <c:v>3 à 5 salariés</c:v>
                </c:pt>
                <c:pt idx="3">
                  <c:v>6 à 9 salariés</c:v>
                </c:pt>
              </c:strCache>
            </c:strRef>
          </c:cat>
          <c:val>
            <c:numRef>
              <c:f>[1]GRAPHIQUE_1!$H$2:$H$5</c:f>
              <c:numCache>
                <c:formatCode>General</c:formatCode>
                <c:ptCount val="4"/>
                <c:pt idx="0">
                  <c:v>13.5</c:v>
                </c:pt>
                <c:pt idx="1">
                  <c:v>14.2</c:v>
                </c:pt>
                <c:pt idx="2">
                  <c:v>37.1</c:v>
                </c:pt>
                <c:pt idx="3">
                  <c:v>35.200000000000003</c:v>
                </c:pt>
              </c:numCache>
            </c:numRef>
          </c:val>
          <c:extLst>
            <c:ext xmlns:c16="http://schemas.microsoft.com/office/drawing/2014/chart" uri="{C3380CC4-5D6E-409C-BE32-E72D297353CC}">
              <c16:uniqueId val="{00000001-8390-4C18-8333-ACD8DA915F66}"/>
            </c:ext>
          </c:extLst>
        </c:ser>
        <c:dLbls>
          <c:showLegendKey val="0"/>
          <c:showVal val="0"/>
          <c:showCatName val="0"/>
          <c:showSerName val="0"/>
          <c:showPercent val="0"/>
          <c:showBubbleSize val="0"/>
        </c:dLbls>
        <c:gapWidth val="150"/>
        <c:axId val="91977600"/>
        <c:axId val="91979136"/>
      </c:barChart>
      <c:catAx>
        <c:axId val="91977600"/>
        <c:scaling>
          <c:orientation val="minMax"/>
        </c:scaling>
        <c:delete val="0"/>
        <c:axPos val="l"/>
        <c:numFmt formatCode="General" sourceLinked="0"/>
        <c:majorTickMark val="out"/>
        <c:minorTickMark val="none"/>
        <c:tickLblPos val="nextTo"/>
        <c:crossAx val="91979136"/>
        <c:crosses val="autoZero"/>
        <c:auto val="1"/>
        <c:lblAlgn val="ctr"/>
        <c:lblOffset val="100"/>
        <c:noMultiLvlLbl val="0"/>
      </c:catAx>
      <c:valAx>
        <c:axId val="91979136"/>
        <c:scaling>
          <c:orientation val="minMax"/>
          <c:max val="40"/>
          <c:min val="0"/>
        </c:scaling>
        <c:delete val="0"/>
        <c:axPos val="b"/>
        <c:majorGridlines/>
        <c:numFmt formatCode="General" sourceLinked="1"/>
        <c:majorTickMark val="out"/>
        <c:minorTickMark val="none"/>
        <c:tickLblPos val="nextTo"/>
        <c:crossAx val="91977600"/>
        <c:crosses val="autoZero"/>
        <c:crossBetween val="between"/>
        <c:majorUnit val="10"/>
        <c:minorUnit val="2"/>
      </c:valAx>
      <c:spPr>
        <a:noFill/>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827439265030124E-2"/>
          <c:y val="3.0904717286122117E-2"/>
          <c:w val="0.72348723348515909"/>
          <c:h val="0.89936207869632168"/>
        </c:manualLayout>
      </c:layout>
      <c:lineChart>
        <c:grouping val="standard"/>
        <c:varyColors val="0"/>
        <c:ser>
          <c:idx val="0"/>
          <c:order val="0"/>
          <c:tx>
            <c:strRef>
              <c:f>'[2]Temps partiel'!$A$28</c:f>
              <c:strCache>
                <c:ptCount val="1"/>
                <c:pt idx="0">
                  <c:v>TPE</c:v>
                </c:pt>
              </c:strCache>
            </c:strRef>
          </c:tx>
          <c:marker>
            <c:symbol val="none"/>
          </c:marker>
          <c:cat>
            <c:numRef>
              <c:f>'[2]Temps partiel'!$B$27:$T$27</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'[2]Temps partiel'!$B$28:$T$28</c:f>
              <c:numCache>
                <c:formatCode>General</c:formatCode>
                <c:ptCount val="19"/>
                <c:pt idx="0">
                  <c:v>34.299999999999997</c:v>
                </c:pt>
                <c:pt idx="1">
                  <c:v>33.4</c:v>
                </c:pt>
                <c:pt idx="2">
                  <c:v>33.6</c:v>
                </c:pt>
                <c:pt idx="3">
                  <c:v>30.5</c:v>
                </c:pt>
                <c:pt idx="4">
                  <c:v>29.6</c:v>
                </c:pt>
                <c:pt idx="5">
                  <c:v>29.1</c:v>
                </c:pt>
                <c:pt idx="6">
                  <c:v>25.8</c:v>
                </c:pt>
                <c:pt idx="7">
                  <c:v>24.8</c:v>
                </c:pt>
                <c:pt idx="8">
                  <c:v>24.5</c:v>
                </c:pt>
                <c:pt idx="9">
                  <c:v>27.8</c:v>
                </c:pt>
              </c:numCache>
            </c:numRef>
          </c:val>
          <c:smooth val="0"/>
          <c:extLst>
            <c:ext xmlns:c16="http://schemas.microsoft.com/office/drawing/2014/chart" uri="{C3380CC4-5D6E-409C-BE32-E72D297353CC}">
              <c16:uniqueId val="{00000000-2D3F-43E9-98C9-297A7CBBA9D7}"/>
            </c:ext>
          </c:extLst>
        </c:ser>
        <c:ser>
          <c:idx val="1"/>
          <c:order val="1"/>
          <c:tx>
            <c:strRef>
              <c:f>'[2]Temps partiel'!$A$29</c:f>
              <c:strCache>
                <c:ptCount val="1"/>
                <c:pt idx="0">
                  <c:v>TPE (hors apprentis)</c:v>
                </c:pt>
              </c:strCache>
            </c:strRef>
          </c:tx>
          <c:marker>
            <c:symbol val="none"/>
          </c:marker>
          <c:cat>
            <c:numRef>
              <c:f>'[2]Temps partiel'!$B$27:$T$27</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'[2]Temps partiel'!$B$29:$T$29</c:f>
              <c:numCache>
                <c:formatCode>General</c:formatCode>
                <c:ptCount val="19"/>
                <c:pt idx="0">
                  <c:v>36.299999999999997</c:v>
                </c:pt>
                <c:pt idx="1">
                  <c:v>35.200000000000003</c:v>
                </c:pt>
                <c:pt idx="2">
                  <c:v>35.299999999999997</c:v>
                </c:pt>
                <c:pt idx="3">
                  <c:v>32.1</c:v>
                </c:pt>
                <c:pt idx="4">
                  <c:v>31</c:v>
                </c:pt>
                <c:pt idx="5">
                  <c:v>30.5</c:v>
                </c:pt>
                <c:pt idx="6">
                  <c:v>27.1</c:v>
                </c:pt>
                <c:pt idx="7">
                  <c:v>26.1</c:v>
                </c:pt>
                <c:pt idx="8">
                  <c:v>25.7</c:v>
                </c:pt>
                <c:pt idx="9">
                  <c:v>29.3</c:v>
                </c:pt>
              </c:numCache>
            </c:numRef>
          </c:val>
          <c:smooth val="0"/>
          <c:extLst>
            <c:ext xmlns:c16="http://schemas.microsoft.com/office/drawing/2014/chart" uri="{C3380CC4-5D6E-409C-BE32-E72D297353CC}">
              <c16:uniqueId val="{00000001-2D3F-43E9-98C9-297A7CBBA9D7}"/>
            </c:ext>
          </c:extLst>
        </c:ser>
        <c:ser>
          <c:idx val="2"/>
          <c:order val="2"/>
          <c:tx>
            <c:v>serie3</c:v>
          </c:tx>
          <c:spPr>
            <a:ln>
              <a:solidFill>
                <a:schemeClr val="accent1"/>
              </a:solidFill>
            </a:ln>
          </c:spPr>
          <c:marker>
            <c:symbol val="none"/>
          </c:marker>
          <c:cat>
            <c:numRef>
              <c:f>'[2]Temps partiel'!$B$27:$T$27</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'[2]Temps partiel'!$B$30:$T$30</c:f>
              <c:numCache>
                <c:formatCode>General</c:formatCode>
                <c:ptCount val="19"/>
                <c:pt idx="9">
                  <c:v>26.1</c:v>
                </c:pt>
                <c:pt idx="10">
                  <c:v>26.4</c:v>
                </c:pt>
                <c:pt idx="11">
                  <c:v>26.3</c:v>
                </c:pt>
                <c:pt idx="12">
                  <c:v>28.9</c:v>
                </c:pt>
                <c:pt idx="13">
                  <c:v>28.4</c:v>
                </c:pt>
                <c:pt idx="14">
                  <c:v>28.3</c:v>
                </c:pt>
                <c:pt idx="15">
                  <c:v>28.5</c:v>
                </c:pt>
                <c:pt idx="16">
                  <c:v>28</c:v>
                </c:pt>
                <c:pt idx="17">
                  <c:v>27.7</c:v>
                </c:pt>
                <c:pt idx="18">
                  <c:v>27.5</c:v>
                </c:pt>
              </c:numCache>
            </c:numRef>
          </c:val>
          <c:smooth val="0"/>
          <c:extLst>
            <c:ext xmlns:c16="http://schemas.microsoft.com/office/drawing/2014/chart" uri="{C3380CC4-5D6E-409C-BE32-E72D297353CC}">
              <c16:uniqueId val="{00000002-2D3F-43E9-98C9-297A7CBBA9D7}"/>
            </c:ext>
          </c:extLst>
        </c:ser>
        <c:ser>
          <c:idx val="3"/>
          <c:order val="3"/>
          <c:tx>
            <c:v>serie4</c:v>
          </c:tx>
          <c:spPr>
            <a:ln>
              <a:solidFill>
                <a:schemeClr val="accent2"/>
              </a:solidFill>
            </a:ln>
          </c:spPr>
          <c:marker>
            <c:symbol val="none"/>
          </c:marker>
          <c:cat>
            <c:numRef>
              <c:f>'[2]Temps partiel'!$B$27:$T$27</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'[2]Temps partiel'!$B$31:$T$31</c:f>
              <c:numCache>
                <c:formatCode>General</c:formatCode>
                <c:ptCount val="19"/>
                <c:pt idx="9">
                  <c:v>27.6</c:v>
                </c:pt>
                <c:pt idx="10">
                  <c:v>27.9</c:v>
                </c:pt>
                <c:pt idx="11">
                  <c:v>27.7</c:v>
                </c:pt>
                <c:pt idx="12">
                  <c:v>30.3</c:v>
                </c:pt>
                <c:pt idx="13">
                  <c:v>30</c:v>
                </c:pt>
                <c:pt idx="14">
                  <c:v>29.8</c:v>
                </c:pt>
                <c:pt idx="15">
                  <c:v>29.9</c:v>
                </c:pt>
                <c:pt idx="16">
                  <c:v>29.3</c:v>
                </c:pt>
                <c:pt idx="17">
                  <c:v>29</c:v>
                </c:pt>
                <c:pt idx="18">
                  <c:v>28.8</c:v>
                </c:pt>
              </c:numCache>
            </c:numRef>
          </c:val>
          <c:smooth val="0"/>
          <c:extLst>
            <c:ext xmlns:c16="http://schemas.microsoft.com/office/drawing/2014/chart" uri="{C3380CC4-5D6E-409C-BE32-E72D297353CC}">
              <c16:uniqueId val="{00000003-2D3F-43E9-98C9-297A7CBBA9D7}"/>
            </c:ext>
          </c:extLst>
        </c:ser>
        <c:dLbls>
          <c:showLegendKey val="0"/>
          <c:showVal val="0"/>
          <c:showCatName val="0"/>
          <c:showSerName val="0"/>
          <c:showPercent val="0"/>
          <c:showBubbleSize val="0"/>
        </c:dLbls>
        <c:smooth val="0"/>
        <c:axId val="93559424"/>
        <c:axId val="93573504"/>
      </c:lineChart>
      <c:catAx>
        <c:axId val="93559424"/>
        <c:scaling>
          <c:orientation val="minMax"/>
        </c:scaling>
        <c:delete val="0"/>
        <c:axPos val="b"/>
        <c:numFmt formatCode="General" sourceLinked="1"/>
        <c:majorTickMark val="out"/>
        <c:minorTickMark val="none"/>
        <c:tickLblPos val="nextTo"/>
        <c:crossAx val="93573504"/>
        <c:crosses val="autoZero"/>
        <c:auto val="1"/>
        <c:lblAlgn val="ctr"/>
        <c:lblOffset val="100"/>
        <c:noMultiLvlLbl val="0"/>
      </c:catAx>
      <c:valAx>
        <c:axId val="93573504"/>
        <c:scaling>
          <c:orientation val="minMax"/>
          <c:max val="38"/>
          <c:min val="22"/>
        </c:scaling>
        <c:delete val="0"/>
        <c:axPos val="l"/>
        <c:majorGridlines/>
        <c:numFmt formatCode="0" sourceLinked="0"/>
        <c:majorTickMark val="out"/>
        <c:minorTickMark val="none"/>
        <c:tickLblPos val="nextTo"/>
        <c:crossAx val="93559424"/>
        <c:crosses val="autoZero"/>
        <c:crossBetween val="between"/>
      </c:valAx>
    </c:plotArea>
    <c:legend>
      <c:legendPos val="r"/>
      <c:legendEntry>
        <c:idx val="2"/>
        <c:delete val="1"/>
      </c:legendEntry>
      <c:legendEntry>
        <c:idx val="3"/>
        <c:delete val="1"/>
      </c:legendEntry>
      <c:layout>
        <c:manualLayout>
          <c:xMode val="edge"/>
          <c:yMode val="edge"/>
          <c:x val="0.77746256965404081"/>
          <c:y val="0.42334288305494994"/>
          <c:w val="0.21122201308994792"/>
          <c:h val="0.16551865799383772"/>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TPE</c:v>
          </c:tx>
          <c:marker>
            <c:symbol val="none"/>
          </c:marker>
          <c:cat>
            <c:numRef>
              <c:f>'Graphique 3'!$B$35:$T$35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3'!$B$36:$T$36</c:f>
              <c:numCache>
                <c:formatCode>0.0</c:formatCode>
                <c:ptCount val="19"/>
                <c:pt idx="0">
                  <c:v>16.100000000000001</c:v>
                </c:pt>
                <c:pt idx="1">
                  <c:v>15</c:v>
                </c:pt>
                <c:pt idx="2">
                  <c:v>14.3</c:v>
                </c:pt>
                <c:pt idx="3">
                  <c:v>14.3</c:v>
                </c:pt>
                <c:pt idx="4">
                  <c:v>14.7</c:v>
                </c:pt>
                <c:pt idx="5">
                  <c:v>14.5</c:v>
                </c:pt>
                <c:pt idx="6">
                  <c:v>13.9</c:v>
                </c:pt>
                <c:pt idx="7">
                  <c:v>13.1</c:v>
                </c:pt>
                <c:pt idx="8">
                  <c:v>13.3</c:v>
                </c:pt>
                <c:pt idx="9">
                  <c:v>13.8</c:v>
                </c:pt>
              </c:numCache>
            </c:numRef>
          </c:val>
          <c:smooth val="0"/>
          <c:extLst>
            <c:ext xmlns:c16="http://schemas.microsoft.com/office/drawing/2014/chart" uri="{C3380CC4-5D6E-409C-BE32-E72D297353CC}">
              <c16:uniqueId val="{00000000-7DEF-461D-A45E-4EF458DBAAA2}"/>
            </c:ext>
          </c:extLst>
        </c:ser>
        <c:ser>
          <c:idx val="1"/>
          <c:order val="1"/>
          <c:tx>
            <c:v>TPE (hors apprentis)</c:v>
          </c:tx>
          <c:marker>
            <c:symbol val="none"/>
          </c:marker>
          <c:cat>
            <c:numRef>
              <c:f>'Graphique 3'!$B$35:$T$35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3'!$B$37:$T$37</c:f>
              <c:numCache>
                <c:formatCode>0.0</c:formatCode>
                <c:ptCount val="19"/>
                <c:pt idx="0">
                  <c:v>11.4</c:v>
                </c:pt>
                <c:pt idx="1">
                  <c:v>10.5</c:v>
                </c:pt>
                <c:pt idx="2">
                  <c:v>10</c:v>
                </c:pt>
                <c:pt idx="3">
                  <c:v>9.9</c:v>
                </c:pt>
                <c:pt idx="4">
                  <c:v>10.6</c:v>
                </c:pt>
                <c:pt idx="5">
                  <c:v>10.3</c:v>
                </c:pt>
                <c:pt idx="6">
                  <c:v>9.5</c:v>
                </c:pt>
                <c:pt idx="7">
                  <c:v>8.4</c:v>
                </c:pt>
                <c:pt idx="8">
                  <c:v>8.9</c:v>
                </c:pt>
                <c:pt idx="9">
                  <c:v>9.3000000000000007</c:v>
                </c:pt>
              </c:numCache>
            </c:numRef>
          </c:val>
          <c:smooth val="0"/>
          <c:extLst>
            <c:ext xmlns:c16="http://schemas.microsoft.com/office/drawing/2014/chart" uri="{C3380CC4-5D6E-409C-BE32-E72D297353CC}">
              <c16:uniqueId val="{00000001-7DEF-461D-A45E-4EF458DBAAA2}"/>
            </c:ext>
          </c:extLst>
        </c:ser>
        <c:ser>
          <c:idx val="2"/>
          <c:order val="2"/>
          <c:spPr>
            <a:ln>
              <a:solidFill>
                <a:schemeClr val="accent1"/>
              </a:solidFill>
            </a:ln>
          </c:spPr>
          <c:marker>
            <c:symbol val="none"/>
          </c:marker>
          <c:cat>
            <c:numRef>
              <c:f>'Graphique 3'!$B$35:$T$35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3'!$B$38:$T$38</c:f>
              <c:numCache>
                <c:formatCode>General</c:formatCode>
                <c:ptCount val="19"/>
                <c:pt idx="9" formatCode="0.0">
                  <c:v>11.2</c:v>
                </c:pt>
                <c:pt idx="10" formatCode="0.0">
                  <c:v>11.3</c:v>
                </c:pt>
                <c:pt idx="11" formatCode="0.0">
                  <c:v>11.7</c:v>
                </c:pt>
                <c:pt idx="12" formatCode="0.0">
                  <c:v>13.9</c:v>
                </c:pt>
                <c:pt idx="13" formatCode="0.0">
                  <c:v>13.8</c:v>
                </c:pt>
                <c:pt idx="14" formatCode="0.0">
                  <c:v>13.8</c:v>
                </c:pt>
                <c:pt idx="15" formatCode="0.0">
                  <c:v>13.2</c:v>
                </c:pt>
                <c:pt idx="16" formatCode="0.0">
                  <c:v>13.1</c:v>
                </c:pt>
                <c:pt idx="17" formatCode="0.0">
                  <c:v>13.2</c:v>
                </c:pt>
                <c:pt idx="18" formatCode="0.0">
                  <c:v>13.2</c:v>
                </c:pt>
              </c:numCache>
            </c:numRef>
          </c:val>
          <c:smooth val="0"/>
          <c:extLst>
            <c:ext xmlns:c16="http://schemas.microsoft.com/office/drawing/2014/chart" uri="{C3380CC4-5D6E-409C-BE32-E72D297353CC}">
              <c16:uniqueId val="{00000002-7DEF-461D-A45E-4EF458DBAAA2}"/>
            </c:ext>
          </c:extLst>
        </c:ser>
        <c:ser>
          <c:idx val="3"/>
          <c:order val="3"/>
          <c:spPr>
            <a:ln>
              <a:solidFill>
                <a:schemeClr val="accent2"/>
              </a:solidFill>
            </a:ln>
          </c:spPr>
          <c:marker>
            <c:symbol val="none"/>
          </c:marker>
          <c:cat>
            <c:numRef>
              <c:f>'Graphique 3'!$B$35:$T$35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3'!$B$39:$T$39</c:f>
              <c:numCache>
                <c:formatCode>General</c:formatCode>
                <c:ptCount val="19"/>
                <c:pt idx="9" formatCode="0.0">
                  <c:v>6.1</c:v>
                </c:pt>
                <c:pt idx="10" formatCode="0.0">
                  <c:v>6.3</c:v>
                </c:pt>
                <c:pt idx="11" formatCode="0.0">
                  <c:v>6.9</c:v>
                </c:pt>
                <c:pt idx="12" formatCode="0.0">
                  <c:v>9.9</c:v>
                </c:pt>
                <c:pt idx="13" formatCode="0.0">
                  <c:v>9.1999999999999993</c:v>
                </c:pt>
                <c:pt idx="14" formatCode="0.0">
                  <c:v>9.5</c:v>
                </c:pt>
                <c:pt idx="15" formatCode="0.0">
                  <c:v>8.9</c:v>
                </c:pt>
                <c:pt idx="16" formatCode="0.0">
                  <c:v>8.9</c:v>
                </c:pt>
                <c:pt idx="17" formatCode="0.0">
                  <c:v>9.1</c:v>
                </c:pt>
                <c:pt idx="18" formatCode="0.0">
                  <c:v>8.9</c:v>
                </c:pt>
              </c:numCache>
            </c:numRef>
          </c:val>
          <c:smooth val="0"/>
          <c:extLst>
            <c:ext xmlns:c16="http://schemas.microsoft.com/office/drawing/2014/chart" uri="{C3380CC4-5D6E-409C-BE32-E72D297353CC}">
              <c16:uniqueId val="{00000003-7DEF-461D-A45E-4EF458DBAAA2}"/>
            </c:ext>
          </c:extLst>
        </c:ser>
        <c:dLbls>
          <c:showLegendKey val="0"/>
          <c:showVal val="0"/>
          <c:showCatName val="0"/>
          <c:showSerName val="0"/>
          <c:showPercent val="0"/>
          <c:showBubbleSize val="0"/>
        </c:dLbls>
        <c:smooth val="0"/>
        <c:axId val="93906432"/>
        <c:axId val="93907968"/>
      </c:lineChart>
      <c:catAx>
        <c:axId val="93906432"/>
        <c:scaling>
          <c:orientation val="minMax"/>
        </c:scaling>
        <c:delete val="0"/>
        <c:axPos val="b"/>
        <c:numFmt formatCode="General" sourceLinked="1"/>
        <c:majorTickMark val="out"/>
        <c:minorTickMark val="none"/>
        <c:tickLblPos val="nextTo"/>
        <c:crossAx val="93907968"/>
        <c:crosses val="autoZero"/>
        <c:auto val="1"/>
        <c:lblAlgn val="ctr"/>
        <c:lblOffset val="100"/>
        <c:noMultiLvlLbl val="0"/>
      </c:catAx>
      <c:valAx>
        <c:axId val="93907968"/>
        <c:scaling>
          <c:orientation val="minMax"/>
          <c:max val="20"/>
          <c:min val="0"/>
        </c:scaling>
        <c:delete val="0"/>
        <c:axPos val="l"/>
        <c:majorGridlines/>
        <c:numFmt formatCode="0" sourceLinked="0"/>
        <c:majorTickMark val="out"/>
        <c:minorTickMark val="none"/>
        <c:tickLblPos val="nextTo"/>
        <c:crossAx val="93906432"/>
        <c:crosses val="autoZero"/>
        <c:crossBetween val="between"/>
      </c:valAx>
    </c:plotArea>
    <c:legend>
      <c:legendPos val="r"/>
      <c:legendEntry>
        <c:idx val="2"/>
        <c:delete val="1"/>
      </c:legendEntry>
      <c:legendEntry>
        <c:idx val="3"/>
        <c:delete val="1"/>
      </c:legendEntry>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13517060367455E-2"/>
          <c:y val="2.8252405949256341E-2"/>
          <c:w val="0.66642169728783907"/>
          <c:h val="0.87449506897079554"/>
        </c:manualLayout>
      </c:layout>
      <c:lineChart>
        <c:grouping val="standard"/>
        <c:varyColors val="0"/>
        <c:ser>
          <c:idx val="0"/>
          <c:order val="0"/>
          <c:tx>
            <c:strRef>
              <c:f>'Graphique 4'!$A$36</c:f>
              <c:strCache>
                <c:ptCount val="1"/>
                <c:pt idx="0">
                  <c:v>TPE</c:v>
                </c:pt>
              </c:strCache>
            </c:strRef>
          </c:tx>
          <c:marker>
            <c:symbol val="none"/>
          </c:marker>
          <c:cat>
            <c:numRef>
              <c:f>'Graphique 4'!$B$35:$T$35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4'!$B$36:$T$36</c:f>
              <c:numCache>
                <c:formatCode>0.0</c:formatCode>
                <c:ptCount val="19"/>
                <c:pt idx="0">
                  <c:v>19.3</c:v>
                </c:pt>
                <c:pt idx="1">
                  <c:v>17.299999999999997</c:v>
                </c:pt>
                <c:pt idx="2">
                  <c:v>14.599999999999994</c:v>
                </c:pt>
                <c:pt idx="3">
                  <c:v>12.599999999999994</c:v>
                </c:pt>
                <c:pt idx="4">
                  <c:v>11</c:v>
                </c:pt>
                <c:pt idx="5">
                  <c:v>10.900000000000006</c:v>
                </c:pt>
                <c:pt idx="6">
                  <c:v>9.0999999999999943</c:v>
                </c:pt>
                <c:pt idx="7">
                  <c:v>8.7999999999999972</c:v>
                </c:pt>
                <c:pt idx="8">
                  <c:v>7.7000000000000028</c:v>
                </c:pt>
                <c:pt idx="9">
                  <c:v>7</c:v>
                </c:pt>
              </c:numCache>
            </c:numRef>
          </c:val>
          <c:smooth val="0"/>
          <c:extLst>
            <c:ext xmlns:c16="http://schemas.microsoft.com/office/drawing/2014/chart" uri="{C3380CC4-5D6E-409C-BE32-E72D297353CC}">
              <c16:uniqueId val="{00000000-47E1-4AF2-949D-F7BD13BF60A1}"/>
            </c:ext>
          </c:extLst>
        </c:ser>
        <c:ser>
          <c:idx val="1"/>
          <c:order val="1"/>
          <c:tx>
            <c:strRef>
              <c:f>'Graphique 4'!$A$37</c:f>
              <c:strCache>
                <c:ptCount val="1"/>
                <c:pt idx="0">
                  <c:v>TPE (hors apprentis)</c:v>
                </c:pt>
              </c:strCache>
            </c:strRef>
          </c:tx>
          <c:marker>
            <c:symbol val="none"/>
          </c:marker>
          <c:cat>
            <c:numRef>
              <c:f>'Graphique 4'!$B$35:$T$35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4'!$B$37:$T$37</c:f>
              <c:numCache>
                <c:formatCode>0.0</c:formatCode>
                <c:ptCount val="19"/>
                <c:pt idx="0">
                  <c:v>14.7</c:v>
                </c:pt>
                <c:pt idx="1">
                  <c:v>12.9</c:v>
                </c:pt>
                <c:pt idx="2">
                  <c:v>10.3</c:v>
                </c:pt>
                <c:pt idx="3">
                  <c:v>8.1</c:v>
                </c:pt>
                <c:pt idx="4">
                  <c:v>6.7</c:v>
                </c:pt>
                <c:pt idx="5">
                  <c:v>6.6</c:v>
                </c:pt>
                <c:pt idx="6">
                  <c:v>4.5</c:v>
                </c:pt>
                <c:pt idx="7">
                  <c:v>3.8</c:v>
                </c:pt>
                <c:pt idx="8">
                  <c:v>3</c:v>
                </c:pt>
                <c:pt idx="9">
                  <c:v>2.2000000000000002</c:v>
                </c:pt>
              </c:numCache>
            </c:numRef>
          </c:val>
          <c:smooth val="0"/>
          <c:extLst>
            <c:ext xmlns:c16="http://schemas.microsoft.com/office/drawing/2014/chart" uri="{C3380CC4-5D6E-409C-BE32-E72D297353CC}">
              <c16:uniqueId val="{00000001-47E1-4AF2-949D-F7BD13BF60A1}"/>
            </c:ext>
          </c:extLst>
        </c:ser>
        <c:ser>
          <c:idx val="2"/>
          <c:order val="2"/>
          <c:tx>
            <c:strRef>
              <c:f>'Graphique 4'!$A$38</c:f>
              <c:strCache>
                <c:ptCount val="1"/>
                <c:pt idx="0">
                  <c:v>TPE</c:v>
                </c:pt>
              </c:strCache>
            </c:strRef>
          </c:tx>
          <c:spPr>
            <a:ln>
              <a:solidFill>
                <a:schemeClr val="accent1"/>
              </a:solidFill>
            </a:ln>
          </c:spPr>
          <c:marker>
            <c:symbol val="none"/>
          </c:marker>
          <c:cat>
            <c:numRef>
              <c:f>'Graphique 4'!$B$35:$T$35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4'!$B$38:$T$38</c:f>
              <c:numCache>
                <c:formatCode>General</c:formatCode>
                <c:ptCount val="19"/>
                <c:pt idx="9" formatCode="0.0">
                  <c:v>8.4000000000000057</c:v>
                </c:pt>
                <c:pt idx="10" formatCode="0.0">
                  <c:v>7.5999999999999943</c:v>
                </c:pt>
                <c:pt idx="11" formatCode="0.0">
                  <c:v>7.5</c:v>
                </c:pt>
                <c:pt idx="12" formatCode="0.0">
                  <c:v>6.2</c:v>
                </c:pt>
                <c:pt idx="13" formatCode="0.0">
                  <c:v>8.5</c:v>
                </c:pt>
                <c:pt idx="14" formatCode="0.0">
                  <c:v>7.4000000000000057</c:v>
                </c:pt>
                <c:pt idx="15" formatCode="0.0">
                  <c:v>7.5999999999999943</c:v>
                </c:pt>
                <c:pt idx="16" formatCode="0.0">
                  <c:v>7.4000000000000057</c:v>
                </c:pt>
                <c:pt idx="17" formatCode="0.0">
                  <c:v>6.7000000000000028</c:v>
                </c:pt>
                <c:pt idx="18" formatCode="0.0">
                  <c:v>6.5</c:v>
                </c:pt>
              </c:numCache>
            </c:numRef>
          </c:val>
          <c:smooth val="0"/>
          <c:extLst>
            <c:ext xmlns:c16="http://schemas.microsoft.com/office/drawing/2014/chart" uri="{C3380CC4-5D6E-409C-BE32-E72D297353CC}">
              <c16:uniqueId val="{00000002-47E1-4AF2-949D-F7BD13BF60A1}"/>
            </c:ext>
          </c:extLst>
        </c:ser>
        <c:ser>
          <c:idx val="3"/>
          <c:order val="3"/>
          <c:tx>
            <c:strRef>
              <c:f>'Graphique 4'!$A$39</c:f>
              <c:strCache>
                <c:ptCount val="1"/>
                <c:pt idx="0">
                  <c:v>TPE (hors apprentis)</c:v>
                </c:pt>
              </c:strCache>
            </c:strRef>
          </c:tx>
          <c:spPr>
            <a:ln>
              <a:solidFill>
                <a:schemeClr val="accent2"/>
              </a:solidFill>
            </a:ln>
          </c:spPr>
          <c:marker>
            <c:symbol val="none"/>
          </c:marker>
          <c:cat>
            <c:numRef>
              <c:f>'Graphique 4'!$B$35:$T$35</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'Graphique 4'!$B$39:$T$39</c:f>
              <c:numCache>
                <c:formatCode>0.0</c:formatCode>
                <c:ptCount val="19"/>
                <c:pt idx="9">
                  <c:v>3.1</c:v>
                </c:pt>
                <c:pt idx="10">
                  <c:v>2.4</c:v>
                </c:pt>
                <c:pt idx="11">
                  <c:v>2.4</c:v>
                </c:pt>
                <c:pt idx="12">
                  <c:v>1.7</c:v>
                </c:pt>
                <c:pt idx="13">
                  <c:v>3.5</c:v>
                </c:pt>
                <c:pt idx="14">
                  <c:v>2.7</c:v>
                </c:pt>
                <c:pt idx="15">
                  <c:v>3</c:v>
                </c:pt>
                <c:pt idx="16">
                  <c:v>2.9</c:v>
                </c:pt>
                <c:pt idx="17">
                  <c:v>2.2999999999999998</c:v>
                </c:pt>
                <c:pt idx="18">
                  <c:v>1.8</c:v>
                </c:pt>
              </c:numCache>
            </c:numRef>
          </c:val>
          <c:smooth val="0"/>
          <c:extLst>
            <c:ext xmlns:c16="http://schemas.microsoft.com/office/drawing/2014/chart" uri="{C3380CC4-5D6E-409C-BE32-E72D297353CC}">
              <c16:uniqueId val="{00000003-47E1-4AF2-949D-F7BD13BF60A1}"/>
            </c:ext>
          </c:extLst>
        </c:ser>
        <c:dLbls>
          <c:showLegendKey val="0"/>
          <c:showVal val="0"/>
          <c:showCatName val="0"/>
          <c:showSerName val="0"/>
          <c:showPercent val="0"/>
          <c:showBubbleSize val="0"/>
        </c:dLbls>
        <c:smooth val="0"/>
        <c:axId val="94642176"/>
        <c:axId val="94643712"/>
      </c:lineChart>
      <c:catAx>
        <c:axId val="94642176"/>
        <c:scaling>
          <c:orientation val="minMax"/>
        </c:scaling>
        <c:delete val="0"/>
        <c:axPos val="b"/>
        <c:numFmt formatCode="General" sourceLinked="1"/>
        <c:majorTickMark val="out"/>
        <c:minorTickMark val="none"/>
        <c:tickLblPos val="nextTo"/>
        <c:crossAx val="94643712"/>
        <c:crosses val="autoZero"/>
        <c:auto val="1"/>
        <c:lblAlgn val="ctr"/>
        <c:lblOffset val="100"/>
        <c:noMultiLvlLbl val="0"/>
      </c:catAx>
      <c:valAx>
        <c:axId val="94643712"/>
        <c:scaling>
          <c:orientation val="minMax"/>
          <c:max val="20"/>
          <c:min val="0"/>
        </c:scaling>
        <c:delete val="0"/>
        <c:axPos val="l"/>
        <c:majorGridlines/>
        <c:numFmt formatCode="0" sourceLinked="0"/>
        <c:majorTickMark val="out"/>
        <c:minorTickMark val="none"/>
        <c:tickLblPos val="nextTo"/>
        <c:crossAx val="94642176"/>
        <c:crosses val="autoZero"/>
        <c:crossBetween val="between"/>
      </c:valAx>
    </c:plotArea>
    <c:legend>
      <c:legendPos val="r"/>
      <c:legendEntry>
        <c:idx val="2"/>
        <c:delete val="1"/>
      </c:legendEntry>
      <c:legendEntry>
        <c:idx val="3"/>
        <c:delete val="1"/>
      </c:legendEntry>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18877185806331E-2"/>
          <c:y val="0.13246462626122602"/>
          <c:w val="0.85884270959636544"/>
          <c:h val="0.76961332788935288"/>
        </c:manualLayout>
      </c:layout>
      <c:barChart>
        <c:barDir val="col"/>
        <c:grouping val="percentStacked"/>
        <c:varyColors val="0"/>
        <c:ser>
          <c:idx val="0"/>
          <c:order val="0"/>
          <c:tx>
            <c:strRef>
              <c:f>'Focus - Graphique A'!$B$30</c:f>
              <c:strCache>
                <c:ptCount val="1"/>
                <c:pt idx="0">
                  <c:v>TPE artisanales</c:v>
                </c:pt>
              </c:strCache>
            </c:strRef>
          </c:tx>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'Focus - Graphique A'!$A$31:$A$34</c:f>
              <c:strCache>
                <c:ptCount val="4"/>
                <c:pt idx="0">
                  <c:v>Ensemble </c:v>
                </c:pt>
                <c:pt idx="1">
                  <c:v>Industrie</c:v>
                </c:pt>
                <c:pt idx="2">
                  <c:v>Construction</c:v>
                </c:pt>
                <c:pt idx="3">
                  <c:v>Tertiaire</c:v>
                </c:pt>
              </c:strCache>
            </c:strRef>
          </c:cat>
          <c:val>
            <c:numRef>
              <c:f>'Focus - Graphique A'!$B$31:$B$34</c:f>
              <c:numCache>
                <c:formatCode>0.0</c:formatCode>
                <c:ptCount val="4"/>
                <c:pt idx="0">
                  <c:v>36.429979224999997</c:v>
                </c:pt>
                <c:pt idx="1">
                  <c:v>87.508326186999994</c:v>
                </c:pt>
                <c:pt idx="2">
                  <c:v>94.640663048999997</c:v>
                </c:pt>
                <c:pt idx="3">
                  <c:v>22.283229949999999</c:v>
                </c:pt>
              </c:numCache>
            </c:numRef>
          </c:val>
          <c:extLst>
            <c:ext xmlns:c16="http://schemas.microsoft.com/office/drawing/2014/chart" uri="{C3380CC4-5D6E-409C-BE32-E72D297353CC}">
              <c16:uniqueId val="{00000000-DF62-44C2-98BC-48F7F5BE6B2C}"/>
            </c:ext>
          </c:extLst>
        </c:ser>
        <c:ser>
          <c:idx val="1"/>
          <c:order val="1"/>
          <c:tx>
            <c:strRef>
              <c:f>'Focus - Graphique A'!$C$30</c:f>
              <c:strCache>
                <c:ptCount val="1"/>
                <c:pt idx="0">
                  <c:v>TPE non artisanales</c:v>
                </c:pt>
              </c:strCache>
            </c:strRef>
          </c:tx>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'Focus - Graphique A'!$A$31:$A$34</c:f>
              <c:strCache>
                <c:ptCount val="4"/>
                <c:pt idx="0">
                  <c:v>Ensemble </c:v>
                </c:pt>
                <c:pt idx="1">
                  <c:v>Industrie</c:v>
                </c:pt>
                <c:pt idx="2">
                  <c:v>Construction</c:v>
                </c:pt>
                <c:pt idx="3">
                  <c:v>Tertiaire</c:v>
                </c:pt>
              </c:strCache>
            </c:strRef>
          </c:cat>
          <c:val>
            <c:numRef>
              <c:f>'Focus - Graphique A'!$C$31:$C$34</c:f>
              <c:numCache>
                <c:formatCode>0.0</c:formatCode>
                <c:ptCount val="4"/>
                <c:pt idx="0">
                  <c:v>63.570020775000003</c:v>
                </c:pt>
                <c:pt idx="1">
                  <c:v>12.491673813</c:v>
                </c:pt>
                <c:pt idx="2">
                  <c:v>5.3593369514000004</c:v>
                </c:pt>
                <c:pt idx="3">
                  <c:v>77.716770049999994</c:v>
                </c:pt>
              </c:numCache>
            </c:numRef>
          </c:val>
          <c:extLst>
            <c:ext xmlns:c16="http://schemas.microsoft.com/office/drawing/2014/chart" uri="{C3380CC4-5D6E-409C-BE32-E72D297353CC}">
              <c16:uniqueId val="{00000001-DF62-44C2-98BC-48F7F5BE6B2C}"/>
            </c:ext>
          </c:extLst>
        </c:ser>
        <c:dLbls>
          <c:showLegendKey val="0"/>
          <c:showVal val="0"/>
          <c:showCatName val="0"/>
          <c:showSerName val="0"/>
          <c:showPercent val="0"/>
          <c:showBubbleSize val="0"/>
        </c:dLbls>
        <c:gapWidth val="150"/>
        <c:overlap val="100"/>
        <c:axId val="95915392"/>
        <c:axId val="95933568"/>
      </c:barChart>
      <c:catAx>
        <c:axId val="95915392"/>
        <c:scaling>
          <c:orientation val="minMax"/>
        </c:scaling>
        <c:delete val="0"/>
        <c:axPos val="b"/>
        <c:numFmt formatCode="General" sourceLinked="0"/>
        <c:majorTickMark val="out"/>
        <c:minorTickMark val="none"/>
        <c:tickLblPos val="nextTo"/>
        <c:crossAx val="95933568"/>
        <c:crosses val="autoZero"/>
        <c:auto val="1"/>
        <c:lblAlgn val="ctr"/>
        <c:lblOffset val="100"/>
        <c:noMultiLvlLbl val="0"/>
      </c:catAx>
      <c:valAx>
        <c:axId val="95933568"/>
        <c:scaling>
          <c:orientation val="minMax"/>
        </c:scaling>
        <c:delete val="0"/>
        <c:axPos val="l"/>
        <c:majorGridlines/>
        <c:numFmt formatCode="0%" sourceLinked="0"/>
        <c:majorTickMark val="out"/>
        <c:minorTickMark val="none"/>
        <c:tickLblPos val="nextTo"/>
        <c:crossAx val="95915392"/>
        <c:crosses val="autoZero"/>
        <c:crossBetween val="between"/>
        <c:majorUnit val="0.25"/>
      </c:valAx>
    </c:plotArea>
    <c:legend>
      <c:legendPos val="r"/>
      <c:layout>
        <c:manualLayout>
          <c:xMode val="edge"/>
          <c:yMode val="edge"/>
          <c:x val="0.38540395565308433"/>
          <c:y val="3.2141675696918774E-3"/>
          <c:w val="0.5684515391860171"/>
          <c:h val="0.1360256564788443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043963254593172E-2"/>
          <c:y val="2.8252405949256341E-2"/>
          <c:w val="0.69660665282114875"/>
          <c:h val="0.88193204497678934"/>
        </c:manualLayout>
      </c:layout>
      <c:barChart>
        <c:barDir val="col"/>
        <c:grouping val="stacked"/>
        <c:varyColors val="0"/>
        <c:ser>
          <c:idx val="0"/>
          <c:order val="0"/>
          <c:tx>
            <c:strRef>
              <c:f>'Focus - Graphique B'!$B$29</c:f>
              <c:strCache>
                <c:ptCount val="1"/>
                <c:pt idx="0">
                  <c:v>Industrie</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7378-439C-AE82-4E67CB087926}"/>
                </c:ext>
              </c:extLst>
            </c:dLbl>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'Focus - Graphique B'!$A$30:$A$32</c:f>
              <c:strCache>
                <c:ptCount val="3"/>
                <c:pt idx="0">
                  <c:v>Ensemble</c:v>
                </c:pt>
                <c:pt idx="1">
                  <c:v>TPE artisanales</c:v>
                </c:pt>
                <c:pt idx="2">
                  <c:v>TPE non artisanales</c:v>
                </c:pt>
              </c:strCache>
            </c:strRef>
          </c:cat>
          <c:val>
            <c:numRef>
              <c:f>'Focus - Graphique B'!$B$30:$B$32</c:f>
              <c:numCache>
                <c:formatCode>0.0</c:formatCode>
                <c:ptCount val="3"/>
                <c:pt idx="0" formatCode="General">
                  <c:v>16.3</c:v>
                </c:pt>
                <c:pt idx="1">
                  <c:v>15.672360000000001</c:v>
                </c:pt>
                <c:pt idx="2">
                  <c:v>0.6</c:v>
                </c:pt>
              </c:numCache>
            </c:numRef>
          </c:val>
          <c:extLst>
            <c:ext xmlns:c16="http://schemas.microsoft.com/office/drawing/2014/chart" uri="{C3380CC4-5D6E-409C-BE32-E72D297353CC}">
              <c16:uniqueId val="{00000001-7378-439C-AE82-4E67CB087926}"/>
            </c:ext>
          </c:extLst>
        </c:ser>
        <c:ser>
          <c:idx val="1"/>
          <c:order val="1"/>
          <c:tx>
            <c:strRef>
              <c:f>'Focus - Graphique B'!$C$29</c:f>
              <c:strCache>
                <c:ptCount val="1"/>
                <c:pt idx="0">
                  <c:v>Construction</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2-7378-439C-AE82-4E67CB087926}"/>
                </c:ext>
              </c:extLst>
            </c:dLbl>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'Focus - Graphique B'!$A$30:$A$32</c:f>
              <c:strCache>
                <c:ptCount val="3"/>
                <c:pt idx="0">
                  <c:v>Ensemble</c:v>
                </c:pt>
                <c:pt idx="1">
                  <c:v>TPE artisanales</c:v>
                </c:pt>
                <c:pt idx="2">
                  <c:v>TPE non artisanales</c:v>
                </c:pt>
              </c:strCache>
            </c:strRef>
          </c:cat>
          <c:val>
            <c:numRef>
              <c:f>'Focus - Graphique B'!$C$30:$C$32</c:f>
              <c:numCache>
                <c:formatCode>0.0</c:formatCode>
                <c:ptCount val="3"/>
                <c:pt idx="0" formatCode="General">
                  <c:v>20.399999999999999</c:v>
                </c:pt>
                <c:pt idx="1">
                  <c:v>20.248580000000004</c:v>
                </c:pt>
                <c:pt idx="2">
                  <c:v>0.2</c:v>
                </c:pt>
              </c:numCache>
            </c:numRef>
          </c:val>
          <c:extLst>
            <c:ext xmlns:c16="http://schemas.microsoft.com/office/drawing/2014/chart" uri="{C3380CC4-5D6E-409C-BE32-E72D297353CC}">
              <c16:uniqueId val="{00000003-7378-439C-AE82-4E67CB087926}"/>
            </c:ext>
          </c:extLst>
        </c:ser>
        <c:ser>
          <c:idx val="2"/>
          <c:order val="2"/>
          <c:tx>
            <c:strRef>
              <c:f>'Focus - Graphique B'!$D$29</c:f>
              <c:strCache>
                <c:ptCount val="1"/>
                <c:pt idx="0">
                  <c:v>Tertiaire</c:v>
                </c:pt>
              </c:strCache>
            </c:strRef>
          </c:tx>
          <c:spPr>
            <a:solidFill>
              <a:schemeClr val="accent3">
                <a:lumMod val="75000"/>
              </a:schemeClr>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'Focus - Graphique B'!$A$30:$A$32</c:f>
              <c:strCache>
                <c:ptCount val="3"/>
                <c:pt idx="0">
                  <c:v>Ensemble</c:v>
                </c:pt>
                <c:pt idx="1">
                  <c:v>TPE artisanales</c:v>
                </c:pt>
                <c:pt idx="2">
                  <c:v>TPE non artisanales</c:v>
                </c:pt>
              </c:strCache>
            </c:strRef>
          </c:cat>
          <c:val>
            <c:numRef>
              <c:f>'Focus - Graphique B'!$D$30:$D$32</c:f>
              <c:numCache>
                <c:formatCode>0.0</c:formatCode>
                <c:ptCount val="3"/>
                <c:pt idx="0" formatCode="General">
                  <c:v>63.3</c:v>
                </c:pt>
                <c:pt idx="1">
                  <c:v>32.279060000000001</c:v>
                </c:pt>
                <c:pt idx="2">
                  <c:v>31</c:v>
                </c:pt>
              </c:numCache>
            </c:numRef>
          </c:val>
          <c:extLst>
            <c:ext xmlns:c16="http://schemas.microsoft.com/office/drawing/2014/chart" uri="{C3380CC4-5D6E-409C-BE32-E72D297353CC}">
              <c16:uniqueId val="{00000004-7378-439C-AE82-4E67CB087926}"/>
            </c:ext>
          </c:extLst>
        </c:ser>
        <c:dLbls>
          <c:showLegendKey val="0"/>
          <c:showVal val="0"/>
          <c:showCatName val="0"/>
          <c:showSerName val="0"/>
          <c:showPercent val="0"/>
          <c:showBubbleSize val="0"/>
        </c:dLbls>
        <c:gapWidth val="150"/>
        <c:overlap val="100"/>
        <c:axId val="97132544"/>
        <c:axId val="97134080"/>
      </c:barChart>
      <c:catAx>
        <c:axId val="97132544"/>
        <c:scaling>
          <c:orientation val="minMax"/>
        </c:scaling>
        <c:delete val="0"/>
        <c:axPos val="b"/>
        <c:numFmt formatCode="General" sourceLinked="0"/>
        <c:majorTickMark val="out"/>
        <c:minorTickMark val="none"/>
        <c:tickLblPos val="nextTo"/>
        <c:crossAx val="97134080"/>
        <c:crosses val="autoZero"/>
        <c:auto val="1"/>
        <c:lblAlgn val="ctr"/>
        <c:lblOffset val="100"/>
        <c:noMultiLvlLbl val="0"/>
      </c:catAx>
      <c:valAx>
        <c:axId val="97134080"/>
        <c:scaling>
          <c:orientation val="minMax"/>
          <c:max val="100"/>
          <c:min val="0"/>
        </c:scaling>
        <c:delete val="0"/>
        <c:axPos val="l"/>
        <c:majorGridlines>
          <c:spPr>
            <a:effectLst/>
          </c:spPr>
        </c:majorGridlines>
        <c:numFmt formatCode="#,##0" sourceLinked="0"/>
        <c:majorTickMark val="out"/>
        <c:minorTickMark val="none"/>
        <c:tickLblPos val="nextTo"/>
        <c:crossAx val="97132544"/>
        <c:crosses val="autoZero"/>
        <c:crossBetween val="between"/>
        <c:majorUnit val="25"/>
        <c:minorUnit val="5"/>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381000</xdr:colOff>
      <xdr:row>4</xdr:row>
      <xdr:rowOff>76200</xdr:rowOff>
    </xdr:from>
    <xdr:to>
      <xdr:col>8</xdr:col>
      <xdr:colOff>85725</xdr:colOff>
      <xdr:row>25</xdr:row>
      <xdr:rowOff>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352425</xdr:colOff>
      <xdr:row>22</xdr:row>
      <xdr:rowOff>85725</xdr:rowOff>
    </xdr:from>
    <xdr:ext cx="435376" cy="248851"/>
    <xdr:sp macro="" textlink="">
      <xdr:nvSpPr>
        <xdr:cNvPr id="12" name="ZoneTexte 11"/>
        <xdr:cNvSpPr txBox="1"/>
      </xdr:nvSpPr>
      <xdr:spPr>
        <a:xfrm>
          <a:off x="4924425" y="4276725"/>
          <a:ext cx="43537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En %</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0.62759</cdr:x>
      <cdr:y>0.56175</cdr:y>
    </cdr:from>
    <cdr:to>
      <cdr:x>0.7431</cdr:x>
      <cdr:y>0.64143</cdr:y>
    </cdr:to>
    <cdr:sp macro="" textlink="">
      <cdr:nvSpPr>
        <cdr:cNvPr id="2" name="ZoneTexte 1"/>
        <cdr:cNvSpPr txBox="1"/>
      </cdr:nvSpPr>
      <cdr:spPr>
        <a:xfrm xmlns:a="http://schemas.openxmlformats.org/drawingml/2006/main">
          <a:off x="3467101" y="2014539"/>
          <a:ext cx="63817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50"/>
            <a:t>31,8 %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581024</xdr:colOff>
      <xdr:row>2</xdr:row>
      <xdr:rowOff>152400</xdr:rowOff>
    </xdr:from>
    <xdr:to>
      <xdr:col>9</xdr:col>
      <xdr:colOff>0</xdr:colOff>
      <xdr:row>26</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0.77652</cdr:x>
      <cdr:y>0.50114</cdr:y>
    </cdr:from>
    <cdr:to>
      <cdr:x>0.91231</cdr:x>
      <cdr:y>0.62014</cdr:y>
    </cdr:to>
    <cdr:sp macro="" textlink="">
      <cdr:nvSpPr>
        <cdr:cNvPr id="4" name="ZoneTexte 3"/>
        <cdr:cNvSpPr txBox="1"/>
      </cdr:nvSpPr>
      <cdr:spPr>
        <a:xfrm xmlns:a="http://schemas.openxmlformats.org/drawingml/2006/main">
          <a:off x="5229226" y="2085975"/>
          <a:ext cx="914400" cy="4953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0.41232</cdr:x>
      <cdr:y>0.24843</cdr:y>
    </cdr:from>
    <cdr:to>
      <cdr:x>0.41365</cdr:x>
      <cdr:y>0.42797</cdr:y>
    </cdr:to>
    <cdr:cxnSp macro="">
      <cdr:nvCxnSpPr>
        <cdr:cNvPr id="8" name="Connecteur droit 7"/>
        <cdr:cNvCxnSpPr/>
      </cdr:nvCxnSpPr>
      <cdr:spPr>
        <a:xfrm xmlns:a="http://schemas.openxmlformats.org/drawingml/2006/main" flipH="1">
          <a:off x="2933701" y="1133475"/>
          <a:ext cx="9525" cy="819150"/>
        </a:xfrm>
        <a:prstGeom xmlns:a="http://schemas.openxmlformats.org/drawingml/2006/main" prst="line">
          <a:avLst/>
        </a:prstGeom>
        <a:ln xmlns:a="http://schemas.openxmlformats.org/drawingml/2006/main" w="9525">
          <a:solidFill>
            <a:srgbClr val="107E4C"/>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0.27978</cdr:x>
      <cdr:y>0.14405</cdr:y>
    </cdr:from>
    <cdr:to>
      <cdr:x>0.57028</cdr:x>
      <cdr:y>0.22604</cdr:y>
    </cdr:to>
    <cdr:sp macro="" textlink="">
      <cdr:nvSpPr>
        <cdr:cNvPr id="15" name="ZoneTexte 14"/>
        <cdr:cNvSpPr txBox="1"/>
      </cdr:nvSpPr>
      <cdr:spPr>
        <a:xfrm xmlns:a="http://schemas.openxmlformats.org/drawingml/2006/main">
          <a:off x="1990684" y="657225"/>
          <a:ext cx="2066967" cy="374077"/>
        </a:xfrm>
        <a:prstGeom xmlns:a="http://schemas.openxmlformats.org/drawingml/2006/main" prst="rect">
          <a:avLst/>
        </a:prstGeom>
      </cdr:spPr>
      <cdr:txBody>
        <a:bodyPr xmlns:a="http://schemas.openxmlformats.org/drawingml/2006/main" vertOverflow="clip" wrap="square" rtlCol="0">
          <a:spAutoFit/>
        </a:bodyPr>
        <a:lstStyle xmlns:a="http://schemas.openxmlformats.org/drawingml/2006/main"/>
        <a:p xmlns:a="http://schemas.openxmlformats.org/drawingml/2006/main">
          <a:r>
            <a:rPr lang="fr-FR" sz="900">
              <a:solidFill>
                <a:srgbClr val="107E4C"/>
              </a:solidFill>
            </a:rPr>
            <a:t>Données au 30</a:t>
          </a:r>
          <a:r>
            <a:rPr lang="fr-FR" sz="900" baseline="0">
              <a:solidFill>
                <a:srgbClr val="107E4C"/>
              </a:solidFill>
            </a:rPr>
            <a:t> juin de 2000 à 2009, et au 31 décembre de 2009 à 2018</a:t>
          </a:r>
          <a:r>
            <a:rPr lang="fr-FR" sz="900">
              <a:solidFill>
                <a:srgbClr val="107E4C"/>
              </a:solidFill>
            </a:rPr>
            <a:t>*</a:t>
          </a:r>
        </a:p>
      </cdr:txBody>
    </cdr:sp>
  </cdr:relSizeAnchor>
  <cdr:relSizeAnchor xmlns:cdr="http://schemas.openxmlformats.org/drawingml/2006/chartDrawing">
    <cdr:from>
      <cdr:x>0.69746</cdr:x>
      <cdr:y>0.25052</cdr:y>
    </cdr:from>
    <cdr:to>
      <cdr:x>0.6988</cdr:x>
      <cdr:y>0.43424</cdr:y>
    </cdr:to>
    <cdr:cxnSp macro="">
      <cdr:nvCxnSpPr>
        <cdr:cNvPr id="10" name="Connecteur droit 9"/>
        <cdr:cNvCxnSpPr/>
      </cdr:nvCxnSpPr>
      <cdr:spPr>
        <a:xfrm xmlns:a="http://schemas.openxmlformats.org/drawingml/2006/main" flipH="1" flipV="1">
          <a:off x="4962527" y="1143003"/>
          <a:ext cx="9524" cy="838197"/>
        </a:xfrm>
        <a:prstGeom xmlns:a="http://schemas.openxmlformats.org/drawingml/2006/main" prst="line">
          <a:avLst/>
        </a:prstGeom>
        <a:ln xmlns:a="http://schemas.openxmlformats.org/drawingml/2006/main" w="9525">
          <a:solidFill>
            <a:srgbClr val="107E4C"/>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0.59438</cdr:x>
      <cdr:y>0.17537</cdr:y>
    </cdr:from>
    <cdr:to>
      <cdr:x>0.82644</cdr:x>
      <cdr:y>0.22648</cdr:y>
    </cdr:to>
    <cdr:sp macro="" textlink="">
      <cdr:nvSpPr>
        <cdr:cNvPr id="17" name="ZoneTexte 16"/>
        <cdr:cNvSpPr txBox="1"/>
      </cdr:nvSpPr>
      <cdr:spPr>
        <a:xfrm xmlns:a="http://schemas.openxmlformats.org/drawingml/2006/main">
          <a:off x="4229118" y="800121"/>
          <a:ext cx="1651158" cy="233205"/>
        </a:xfrm>
        <a:prstGeom xmlns:a="http://schemas.openxmlformats.org/drawingml/2006/main" prst="rect">
          <a:avLst/>
        </a:prstGeom>
      </cdr:spPr>
      <cdr:txBody>
        <a:bodyPr xmlns:a="http://schemas.openxmlformats.org/drawingml/2006/main" vertOverflow="clip" horzOverflow="clip" wrap="none" rtlCol="0">
          <a:spAutoFit/>
        </a:bodyPr>
        <a:lstStyle xmlns:a="http://schemas.openxmlformats.org/drawingml/2006/main"/>
        <a:p xmlns:a="http://schemas.openxmlformats.org/drawingml/2006/main">
          <a:r>
            <a:rPr lang="fr-FR" sz="900">
              <a:solidFill>
                <a:srgbClr val="107E4C"/>
              </a:solidFill>
            </a:rPr>
            <a:t>Extension</a:t>
          </a:r>
          <a:r>
            <a:rPr lang="fr-FR" sz="900" baseline="0">
              <a:solidFill>
                <a:srgbClr val="107E4C"/>
              </a:solidFill>
            </a:rPr>
            <a:t> du champ en 2017**</a:t>
          </a:r>
          <a:endParaRPr lang="fr-FR" sz="900">
            <a:solidFill>
              <a:srgbClr val="107E4C"/>
            </a:solidFil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47625</xdr:colOff>
      <xdr:row>2</xdr:row>
      <xdr:rowOff>142876</xdr:rowOff>
    </xdr:from>
    <xdr:to>
      <xdr:col>9</xdr:col>
      <xdr:colOff>47625</xdr:colOff>
      <xdr:row>26</xdr:row>
      <xdr:rowOff>57150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5</xdr:row>
      <xdr:rowOff>57150</xdr:rowOff>
    </xdr:from>
    <xdr:to>
      <xdr:col>3</xdr:col>
      <xdr:colOff>9525</xdr:colOff>
      <xdr:row>8</xdr:row>
      <xdr:rowOff>171450</xdr:rowOff>
    </xdr:to>
    <xdr:cxnSp macro="">
      <xdr:nvCxnSpPr>
        <xdr:cNvPr id="13" name="Connecteur droit 12"/>
        <xdr:cNvCxnSpPr/>
      </xdr:nvCxnSpPr>
      <xdr:spPr>
        <a:xfrm flipH="1">
          <a:off x="3390900" y="1009650"/>
          <a:ext cx="9525" cy="685800"/>
        </a:xfrm>
        <a:prstGeom prst="line">
          <a:avLst/>
        </a:prstGeom>
        <a:ln w="9525">
          <a:solidFill>
            <a:srgbClr val="107E4C"/>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714375</xdr:colOff>
      <xdr:row>3</xdr:row>
      <xdr:rowOff>47625</xdr:rowOff>
    </xdr:from>
    <xdr:ext cx="1943100" cy="374077"/>
    <xdr:sp macro="" textlink="">
      <xdr:nvSpPr>
        <xdr:cNvPr id="15" name="ZoneTexte 14"/>
        <xdr:cNvSpPr txBox="1"/>
      </xdr:nvSpPr>
      <xdr:spPr>
        <a:xfrm>
          <a:off x="2581275" y="619125"/>
          <a:ext cx="194310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a:solidFill>
                <a:srgbClr val="107E4C"/>
              </a:solidFill>
            </a:rPr>
            <a:t>Données au 30 juin de 2000 à 2009, et au 31 décembre de</a:t>
          </a:r>
          <a:r>
            <a:rPr lang="fr-FR" sz="900" baseline="0">
              <a:solidFill>
                <a:srgbClr val="107E4C"/>
              </a:solidFill>
            </a:rPr>
            <a:t> 2009 à 2018*</a:t>
          </a:r>
          <a:endParaRPr lang="fr-FR" sz="900">
            <a:solidFill>
              <a:srgbClr val="107E4C"/>
            </a:solidFill>
          </a:endParaRPr>
        </a:p>
      </xdr:txBody>
    </xdr:sp>
    <xdr:clientData/>
  </xdr:oneCellAnchor>
  <xdr:twoCellAnchor>
    <xdr:from>
      <xdr:col>6</xdr:col>
      <xdr:colOff>66675</xdr:colOff>
      <xdr:row>5</xdr:row>
      <xdr:rowOff>66675</xdr:rowOff>
    </xdr:from>
    <xdr:to>
      <xdr:col>6</xdr:col>
      <xdr:colOff>66675</xdr:colOff>
      <xdr:row>9</xdr:row>
      <xdr:rowOff>38100</xdr:rowOff>
    </xdr:to>
    <xdr:cxnSp macro="">
      <xdr:nvCxnSpPr>
        <xdr:cNvPr id="3" name="Connecteur droit 2"/>
        <xdr:cNvCxnSpPr/>
      </xdr:nvCxnSpPr>
      <xdr:spPr>
        <a:xfrm flipV="1">
          <a:off x="5743575" y="1019175"/>
          <a:ext cx="0" cy="733425"/>
        </a:xfrm>
        <a:prstGeom prst="line">
          <a:avLst/>
        </a:prstGeom>
        <a:ln w="9525">
          <a:solidFill>
            <a:srgbClr val="107E4C"/>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0.61842</cdr:x>
      <cdr:y>0.05096</cdr:y>
    </cdr:from>
    <cdr:to>
      <cdr:x>0.82578</cdr:x>
      <cdr:y>0.10294</cdr:y>
    </cdr:to>
    <cdr:sp macro="" textlink="">
      <cdr:nvSpPr>
        <cdr:cNvPr id="2" name="ZoneTexte 1"/>
        <cdr:cNvSpPr txBox="1"/>
      </cdr:nvSpPr>
      <cdr:spPr>
        <a:xfrm xmlns:a="http://schemas.openxmlformats.org/drawingml/2006/main">
          <a:off x="4924417" y="228621"/>
          <a:ext cx="1651158" cy="233205"/>
        </a:xfrm>
        <a:prstGeom xmlns:a="http://schemas.openxmlformats.org/drawingml/2006/main" prst="rect">
          <a:avLst/>
        </a:prstGeom>
      </cdr:spPr>
      <cdr:txBody>
        <a:bodyPr xmlns:a="http://schemas.openxmlformats.org/drawingml/2006/main" vertOverflow="clip" horzOverflow="clip" wrap="none" rtlCol="0">
          <a:spAutoFit/>
        </a:bodyPr>
        <a:lstStyle xmlns:a="http://schemas.openxmlformats.org/drawingml/2006/main"/>
        <a:p xmlns:a="http://schemas.openxmlformats.org/drawingml/2006/main">
          <a:r>
            <a:rPr lang="fr-FR" sz="900">
              <a:solidFill>
                <a:srgbClr val="107E4C"/>
              </a:solidFill>
            </a:rPr>
            <a:t>Extension du champ en 2017**</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38099</xdr:colOff>
      <xdr:row>3</xdr:row>
      <xdr:rowOff>9524</xdr:rowOff>
    </xdr:from>
    <xdr:to>
      <xdr:col>9</xdr:col>
      <xdr:colOff>552449</xdr:colOff>
      <xdr:row>26</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257175</xdr:colOff>
      <xdr:row>8</xdr:row>
      <xdr:rowOff>9525</xdr:rowOff>
    </xdr:from>
    <xdr:to>
      <xdr:col>6</xdr:col>
      <xdr:colOff>266700</xdr:colOff>
      <xdr:row>12</xdr:row>
      <xdr:rowOff>38101</xdr:rowOff>
    </xdr:to>
    <xdr:cxnSp macro="">
      <xdr:nvCxnSpPr>
        <xdr:cNvPr id="4" name="Connecteur droit 3"/>
        <xdr:cNvCxnSpPr/>
      </xdr:nvCxnSpPr>
      <xdr:spPr>
        <a:xfrm flipH="1" flipV="1">
          <a:off x="5314950" y="1533525"/>
          <a:ext cx="9525" cy="790576"/>
        </a:xfrm>
        <a:prstGeom prst="line">
          <a:avLst/>
        </a:prstGeom>
        <a:ln w="9525">
          <a:solidFill>
            <a:srgbClr val="107E4C"/>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c:userShapes xmlns:c="http://schemas.openxmlformats.org/drawingml/2006/chart">
  <cdr:relSizeAnchor xmlns:cdr="http://schemas.openxmlformats.org/drawingml/2006/chartDrawing">
    <cdr:from>
      <cdr:x>0.41091</cdr:x>
      <cdr:y>0.21245</cdr:y>
    </cdr:from>
    <cdr:to>
      <cdr:x>0.41091</cdr:x>
      <cdr:y>0.3927</cdr:y>
    </cdr:to>
    <cdr:cxnSp macro="">
      <cdr:nvCxnSpPr>
        <cdr:cNvPr id="3" name="Connecteur droit 2"/>
        <cdr:cNvCxnSpPr/>
      </cdr:nvCxnSpPr>
      <cdr:spPr>
        <a:xfrm xmlns:a="http://schemas.openxmlformats.org/drawingml/2006/main">
          <a:off x="3228976" y="942976"/>
          <a:ext cx="0" cy="800100"/>
        </a:xfrm>
        <a:prstGeom xmlns:a="http://schemas.openxmlformats.org/drawingml/2006/main" prst="line">
          <a:avLst/>
        </a:prstGeom>
        <a:ln xmlns:a="http://schemas.openxmlformats.org/drawingml/2006/main" w="9525">
          <a:solidFill>
            <a:srgbClr val="107E4C"/>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0.30061</cdr:x>
      <cdr:y>0.11159</cdr:y>
    </cdr:from>
    <cdr:to>
      <cdr:x>0.54667</cdr:x>
      <cdr:y>0.19586</cdr:y>
    </cdr:to>
    <cdr:sp macro="" textlink="">
      <cdr:nvSpPr>
        <cdr:cNvPr id="6" name="ZoneTexte 5"/>
        <cdr:cNvSpPr txBox="1"/>
      </cdr:nvSpPr>
      <cdr:spPr>
        <a:xfrm xmlns:a="http://schemas.openxmlformats.org/drawingml/2006/main">
          <a:off x="2362231" y="495309"/>
          <a:ext cx="1933545" cy="374045"/>
        </a:xfrm>
        <a:prstGeom xmlns:a="http://schemas.openxmlformats.org/drawingml/2006/main" prst="rect">
          <a:avLst/>
        </a:prstGeom>
      </cdr:spPr>
      <cdr:txBody>
        <a:bodyPr xmlns:a="http://schemas.openxmlformats.org/drawingml/2006/main" vertOverflow="clip" wrap="square" rtlCol="0">
          <a:spAutoFit/>
        </a:bodyPr>
        <a:lstStyle xmlns:a="http://schemas.openxmlformats.org/drawingml/2006/main"/>
        <a:p xmlns:a="http://schemas.openxmlformats.org/drawingml/2006/main">
          <a:r>
            <a:rPr lang="fr-FR" sz="900">
              <a:solidFill>
                <a:srgbClr val="107E4C"/>
              </a:solidFill>
            </a:rPr>
            <a:t>Données</a:t>
          </a:r>
          <a:r>
            <a:rPr lang="fr-FR" sz="900" baseline="0">
              <a:solidFill>
                <a:srgbClr val="107E4C"/>
              </a:solidFill>
            </a:rPr>
            <a:t> au 30 juin de 2000 à 2009, et au 31 décembre de 2009 à 2018* </a:t>
          </a:r>
          <a:endParaRPr lang="fr-FR" sz="900">
            <a:solidFill>
              <a:srgbClr val="107E4C"/>
            </a:solidFill>
          </a:endParaRPr>
        </a:p>
      </cdr:txBody>
    </cdr:sp>
  </cdr:relSizeAnchor>
  <cdr:relSizeAnchor xmlns:cdr="http://schemas.openxmlformats.org/drawingml/2006/chartDrawing">
    <cdr:from>
      <cdr:x>0.58061</cdr:x>
      <cdr:y>0.13949</cdr:y>
    </cdr:from>
    <cdr:to>
      <cdr:x>0.79073</cdr:x>
      <cdr:y>0.19203</cdr:y>
    </cdr:to>
    <cdr:sp macro="" textlink="">
      <cdr:nvSpPr>
        <cdr:cNvPr id="2" name="ZoneTexte 1"/>
        <cdr:cNvSpPr txBox="1"/>
      </cdr:nvSpPr>
      <cdr:spPr>
        <a:xfrm xmlns:a="http://schemas.openxmlformats.org/drawingml/2006/main">
          <a:off x="4562506" y="619147"/>
          <a:ext cx="1651158" cy="233205"/>
        </a:xfrm>
        <a:prstGeom xmlns:a="http://schemas.openxmlformats.org/drawingml/2006/main" prst="rect">
          <a:avLst/>
        </a:prstGeom>
      </cdr:spPr>
      <cdr:txBody>
        <a:bodyPr xmlns:a="http://schemas.openxmlformats.org/drawingml/2006/main" vertOverflow="clip" horzOverflow="clip" wrap="none" rtlCol="0">
          <a:spAutoFit/>
        </a:bodyPr>
        <a:lstStyle xmlns:a="http://schemas.openxmlformats.org/drawingml/2006/main"/>
        <a:p xmlns:a="http://schemas.openxmlformats.org/drawingml/2006/main">
          <a:r>
            <a:rPr lang="fr-FR" sz="900">
              <a:solidFill>
                <a:srgbClr val="107E4C"/>
              </a:solidFill>
            </a:rPr>
            <a:t>Extension du champ en 2017**</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85724</xdr:colOff>
      <xdr:row>4</xdr:row>
      <xdr:rowOff>71438</xdr:rowOff>
    </xdr:from>
    <xdr:to>
      <xdr:col>6</xdr:col>
      <xdr:colOff>647699</xdr:colOff>
      <xdr:row>22</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161924</xdr:colOff>
      <xdr:row>4</xdr:row>
      <xdr:rowOff>14286</xdr:rowOff>
    </xdr:from>
    <xdr:to>
      <xdr:col>7</xdr:col>
      <xdr:colOff>352425</xdr:colOff>
      <xdr:row>21</xdr:row>
      <xdr:rowOff>923925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66675</xdr:colOff>
      <xdr:row>8</xdr:row>
      <xdr:rowOff>104775</xdr:rowOff>
    </xdr:from>
    <xdr:ext cx="184731" cy="264560"/>
    <xdr:sp macro="" textlink="">
      <xdr:nvSpPr>
        <xdr:cNvPr id="2" name="ZoneTexte 1"/>
        <xdr:cNvSpPr txBox="1"/>
      </xdr:nvSpPr>
      <xdr:spPr>
        <a:xfrm>
          <a:off x="2352675"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3</xdr:col>
      <xdr:colOff>57150</xdr:colOff>
      <xdr:row>8</xdr:row>
      <xdr:rowOff>114300</xdr:rowOff>
    </xdr:from>
    <xdr:ext cx="609600" cy="264560"/>
    <xdr:sp macro="" textlink="">
      <xdr:nvSpPr>
        <xdr:cNvPr id="4" name="ZoneTexte 3"/>
        <xdr:cNvSpPr txBox="1"/>
      </xdr:nvSpPr>
      <xdr:spPr>
        <a:xfrm>
          <a:off x="2343150" y="1447800"/>
          <a:ext cx="609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50"/>
            <a:t>68,2 %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PE\TPE2018\Tableaux\Tableaux%20finalis&#233;s\Graphique%201_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ie-lorraine.chaus\AppData\Local\Microsoft\Windows\Temporary%20Internet%20Files\Content.Outlook\IVWH62RA\series_longues%20T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_1"/>
    </sheetNames>
    <sheetDataSet>
      <sheetData sheetId="0">
        <row r="1">
          <cell r="G1" t="str">
            <v>Part d'entreprises</v>
          </cell>
          <cell r="H1" t="str">
            <v>Part de salariés</v>
          </cell>
        </row>
        <row r="2">
          <cell r="F2" t="str">
            <v>1 salarié</v>
          </cell>
          <cell r="G2">
            <v>38.200000000000003</v>
          </cell>
          <cell r="H2">
            <v>13.5</v>
          </cell>
        </row>
        <row r="3">
          <cell r="F3" t="str">
            <v>2 salariés</v>
          </cell>
          <cell r="G3">
            <v>20.2</v>
          </cell>
          <cell r="H3">
            <v>14.2</v>
          </cell>
        </row>
        <row r="4">
          <cell r="F4" t="str">
            <v>3 à 5 salariés</v>
          </cell>
          <cell r="G4">
            <v>27.7</v>
          </cell>
          <cell r="H4">
            <v>37.1</v>
          </cell>
        </row>
        <row r="5">
          <cell r="F5" t="str">
            <v>6 à 9 salariés</v>
          </cell>
          <cell r="G5">
            <v>13.9</v>
          </cell>
          <cell r="H5">
            <v>35.200000000000003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D"/>
      <sheetName val="Temps partiel"/>
      <sheetName val="Emploi aidé"/>
    </sheetNames>
    <sheetDataSet>
      <sheetData sheetId="0"/>
      <sheetData sheetId="1">
        <row r="27">
          <cell r="B27">
            <v>2000</v>
          </cell>
          <cell r="C27">
            <v>2001</v>
          </cell>
          <cell r="D27">
            <v>2002</v>
          </cell>
          <cell r="E27">
            <v>2003</v>
          </cell>
          <cell r="F27">
            <v>2004</v>
          </cell>
          <cell r="G27">
            <v>2005</v>
          </cell>
          <cell r="H27">
            <v>2006</v>
          </cell>
          <cell r="I27">
            <v>2007</v>
          </cell>
          <cell r="J27">
            <v>2008</v>
          </cell>
          <cell r="K27">
            <v>2009</v>
          </cell>
          <cell r="L27">
            <v>2010</v>
          </cell>
          <cell r="M27">
            <v>2011</v>
          </cell>
          <cell r="N27">
            <v>2012</v>
          </cell>
          <cell r="O27">
            <v>2013</v>
          </cell>
          <cell r="P27">
            <v>2014</v>
          </cell>
          <cell r="Q27">
            <v>2015</v>
          </cell>
          <cell r="R27">
            <v>2016</v>
          </cell>
          <cell r="S27">
            <v>2017</v>
          </cell>
          <cell r="T27">
            <v>2018</v>
          </cell>
        </row>
        <row r="28">
          <cell r="A28" t="str">
            <v>TPE</v>
          </cell>
          <cell r="B28">
            <v>34.299999999999997</v>
          </cell>
          <cell r="C28">
            <v>33.4</v>
          </cell>
          <cell r="D28">
            <v>33.6</v>
          </cell>
          <cell r="E28">
            <v>30.5</v>
          </cell>
          <cell r="F28">
            <v>29.6</v>
          </cell>
          <cell r="G28">
            <v>29.1</v>
          </cell>
          <cell r="H28">
            <v>25.8</v>
          </cell>
          <cell r="I28">
            <v>24.8</v>
          </cell>
          <cell r="J28">
            <v>24.5</v>
          </cell>
          <cell r="K28">
            <v>27.8</v>
          </cell>
        </row>
        <row r="29">
          <cell r="A29" t="str">
            <v>TPE (hors apprentis)</v>
          </cell>
          <cell r="B29">
            <v>36.299999999999997</v>
          </cell>
          <cell r="C29">
            <v>35.200000000000003</v>
          </cell>
          <cell r="D29">
            <v>35.299999999999997</v>
          </cell>
          <cell r="E29">
            <v>32.1</v>
          </cell>
          <cell r="F29">
            <v>31</v>
          </cell>
          <cell r="G29">
            <v>30.5</v>
          </cell>
          <cell r="H29">
            <v>27.1</v>
          </cell>
          <cell r="I29">
            <v>26.1</v>
          </cell>
          <cell r="J29">
            <v>25.7</v>
          </cell>
          <cell r="K29">
            <v>29.3</v>
          </cell>
        </row>
        <row r="30">
          <cell r="K30">
            <v>26.1</v>
          </cell>
          <cell r="L30">
            <v>26.4</v>
          </cell>
          <cell r="M30">
            <v>26.3</v>
          </cell>
          <cell r="N30">
            <v>28.9</v>
          </cell>
          <cell r="O30">
            <v>28.4</v>
          </cell>
          <cell r="P30">
            <v>28.3</v>
          </cell>
          <cell r="Q30">
            <v>28.5</v>
          </cell>
          <cell r="R30">
            <v>28</v>
          </cell>
          <cell r="S30">
            <v>27.7</v>
          </cell>
          <cell r="T30">
            <v>27.5</v>
          </cell>
        </row>
        <row r="31">
          <cell r="K31">
            <v>27.6</v>
          </cell>
          <cell r="L31">
            <v>27.9</v>
          </cell>
          <cell r="M31">
            <v>27.7</v>
          </cell>
          <cell r="N31">
            <v>30.3</v>
          </cell>
          <cell r="O31">
            <v>30</v>
          </cell>
          <cell r="P31">
            <v>29.8</v>
          </cell>
          <cell r="Q31">
            <v>29.9</v>
          </cell>
          <cell r="R31">
            <v>29.3</v>
          </cell>
          <cell r="S31">
            <v>29</v>
          </cell>
          <cell r="T31">
            <v>28.8</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9525">
          <a:solidFill>
            <a:srgbClr val="107E4C"/>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8"/>
  <sheetViews>
    <sheetView tabSelected="1" workbookViewId="0">
      <selection activeCell="A33" sqref="A33:L33"/>
    </sheetView>
  </sheetViews>
  <sheetFormatPr baseColWidth="10" defaultRowHeight="15" x14ac:dyDescent="0.25"/>
  <sheetData>
    <row r="1" spans="1:12" ht="42.75" customHeight="1" x14ac:dyDescent="0.25">
      <c r="A1" s="114" t="s">
        <v>140</v>
      </c>
      <c r="B1" s="114"/>
      <c r="C1" s="114"/>
      <c r="D1" s="114"/>
      <c r="E1" s="114"/>
      <c r="F1" s="114"/>
      <c r="G1" s="114"/>
      <c r="H1" s="114"/>
      <c r="I1" s="114"/>
      <c r="J1" s="114"/>
      <c r="K1" s="114"/>
      <c r="L1" s="114"/>
    </row>
    <row r="2" spans="1:12" x14ac:dyDescent="0.25">
      <c r="A2" s="104" t="s">
        <v>89</v>
      </c>
      <c r="B2" s="104"/>
      <c r="C2" s="104"/>
      <c r="D2" s="104"/>
      <c r="E2" s="104"/>
      <c r="F2" s="104"/>
      <c r="G2" s="104"/>
      <c r="H2" s="104"/>
      <c r="I2" s="104"/>
      <c r="J2" s="104"/>
      <c r="K2" s="104"/>
      <c r="L2" s="104"/>
    </row>
    <row r="3" spans="1:12" ht="141.75" customHeight="1" x14ac:dyDescent="0.25">
      <c r="A3" s="115" t="s">
        <v>102</v>
      </c>
      <c r="B3" s="115"/>
      <c r="C3" s="115"/>
      <c r="D3" s="115"/>
      <c r="E3" s="115"/>
      <c r="F3" s="115"/>
      <c r="G3" s="115"/>
      <c r="H3" s="115"/>
      <c r="I3" s="115"/>
      <c r="J3" s="115"/>
      <c r="K3" s="115"/>
      <c r="L3" s="115"/>
    </row>
    <row r="4" spans="1:12" ht="13.5" customHeight="1" x14ac:dyDescent="0.25">
      <c r="A4" s="115" t="s">
        <v>96</v>
      </c>
      <c r="B4" s="115"/>
      <c r="C4" s="115"/>
      <c r="D4" s="115"/>
      <c r="E4" s="115"/>
      <c r="F4" s="115"/>
      <c r="G4" s="115"/>
      <c r="H4" s="115"/>
      <c r="I4" s="115"/>
      <c r="J4" s="115"/>
      <c r="K4" s="115"/>
      <c r="L4" s="115"/>
    </row>
    <row r="5" spans="1:12" x14ac:dyDescent="0.25">
      <c r="A5" s="104" t="s">
        <v>90</v>
      </c>
      <c r="B5" s="104"/>
      <c r="C5" s="104"/>
      <c r="D5" s="104"/>
      <c r="E5" s="104"/>
      <c r="F5" s="104"/>
      <c r="G5" s="104"/>
      <c r="H5" s="104"/>
      <c r="I5" s="104"/>
      <c r="J5" s="104"/>
      <c r="K5" s="104"/>
      <c r="L5" s="104"/>
    </row>
    <row r="6" spans="1:12" ht="57" customHeight="1" x14ac:dyDescent="0.25">
      <c r="A6" s="115" t="s">
        <v>97</v>
      </c>
      <c r="B6" s="115"/>
      <c r="C6" s="115"/>
      <c r="D6" s="115"/>
      <c r="E6" s="115"/>
      <c r="F6" s="115"/>
      <c r="G6" s="115"/>
      <c r="H6" s="115"/>
      <c r="I6" s="115"/>
      <c r="J6" s="115"/>
      <c r="K6" s="115"/>
      <c r="L6" s="115"/>
    </row>
    <row r="7" spans="1:12" ht="15" customHeight="1" x14ac:dyDescent="0.25">
      <c r="A7" s="116" t="s">
        <v>91</v>
      </c>
      <c r="B7" s="116"/>
      <c r="C7" s="116"/>
      <c r="D7" s="116"/>
      <c r="E7" s="116"/>
      <c r="F7" s="116"/>
      <c r="G7" s="116"/>
      <c r="H7" s="116"/>
      <c r="I7" s="116"/>
      <c r="J7" s="116"/>
      <c r="K7" s="116"/>
      <c r="L7" s="116"/>
    </row>
    <row r="8" spans="1:12" ht="54.75" customHeight="1" x14ac:dyDescent="0.25">
      <c r="A8" s="118" t="s">
        <v>101</v>
      </c>
      <c r="B8" s="118"/>
      <c r="C8" s="118"/>
      <c r="D8" s="118"/>
      <c r="E8" s="118"/>
      <c r="F8" s="118"/>
      <c r="G8" s="118"/>
      <c r="H8" s="118"/>
      <c r="I8" s="118"/>
      <c r="J8" s="118"/>
      <c r="K8" s="118"/>
      <c r="L8" s="118"/>
    </row>
    <row r="9" spans="1:12" x14ac:dyDescent="0.25">
      <c r="A9" s="119" t="s">
        <v>92</v>
      </c>
      <c r="B9" s="119"/>
      <c r="C9" s="119"/>
      <c r="D9" s="119"/>
      <c r="E9" s="119"/>
      <c r="F9" s="119"/>
      <c r="G9" s="119"/>
      <c r="H9" s="119"/>
      <c r="I9" s="119"/>
      <c r="J9" s="119"/>
      <c r="K9" s="119"/>
      <c r="L9" s="119"/>
    </row>
    <row r="10" spans="1:12" x14ac:dyDescent="0.25">
      <c r="A10" s="120"/>
      <c r="B10" s="120"/>
      <c r="C10" s="120"/>
      <c r="D10" s="120"/>
      <c r="E10" s="120"/>
      <c r="F10" s="120"/>
      <c r="G10" s="120"/>
      <c r="H10" s="120"/>
      <c r="I10" s="120"/>
      <c r="J10" s="120"/>
      <c r="K10" s="120"/>
      <c r="L10" s="120"/>
    </row>
    <row r="11" spans="1:12" x14ac:dyDescent="0.25">
      <c r="A11" s="121" t="s">
        <v>98</v>
      </c>
      <c r="B11" s="121"/>
      <c r="C11" s="121"/>
      <c r="D11" s="121"/>
      <c r="E11" s="121"/>
      <c r="F11" s="121"/>
      <c r="G11" s="121"/>
      <c r="H11" s="121"/>
      <c r="I11" s="121"/>
      <c r="J11" s="121"/>
      <c r="K11" s="121"/>
      <c r="L11" s="121"/>
    </row>
    <row r="12" spans="1:12" ht="13.5" customHeight="1" x14ac:dyDescent="0.25">
      <c r="A12" s="120"/>
      <c r="B12" s="120"/>
      <c r="C12" s="120"/>
      <c r="D12" s="120"/>
      <c r="E12" s="120"/>
      <c r="F12" s="120"/>
      <c r="G12" s="120"/>
      <c r="H12" s="120"/>
      <c r="I12" s="120"/>
      <c r="J12" s="120"/>
      <c r="K12" s="120"/>
      <c r="L12" s="120"/>
    </row>
    <row r="13" spans="1:12" x14ac:dyDescent="0.25">
      <c r="A13" s="121" t="s">
        <v>116</v>
      </c>
      <c r="B13" s="121"/>
      <c r="C13" s="121"/>
      <c r="D13" s="121"/>
      <c r="E13" s="121"/>
      <c r="F13" s="121"/>
      <c r="G13" s="121"/>
      <c r="H13" s="121"/>
      <c r="I13" s="121"/>
      <c r="J13" s="121"/>
      <c r="K13" s="121"/>
      <c r="L13" s="121"/>
    </row>
    <row r="14" spans="1:12" ht="12.75" customHeight="1" x14ac:dyDescent="0.25">
      <c r="A14" s="117"/>
      <c r="B14" s="117"/>
      <c r="C14" s="117"/>
      <c r="D14" s="117"/>
      <c r="E14" s="117"/>
      <c r="F14" s="117"/>
      <c r="G14" s="117"/>
      <c r="H14" s="117"/>
      <c r="I14" s="117"/>
      <c r="J14" s="117"/>
      <c r="K14" s="117"/>
      <c r="L14" s="117"/>
    </row>
    <row r="15" spans="1:12" x14ac:dyDescent="0.25">
      <c r="A15" s="122" t="s">
        <v>117</v>
      </c>
      <c r="B15" s="122"/>
      <c r="C15" s="122"/>
      <c r="D15" s="122"/>
      <c r="E15" s="122"/>
      <c r="F15" s="122"/>
      <c r="G15" s="122"/>
      <c r="H15" s="122"/>
      <c r="I15" s="122"/>
      <c r="J15" s="122"/>
      <c r="K15" s="122"/>
      <c r="L15" s="122"/>
    </row>
    <row r="16" spans="1:12" ht="12" customHeight="1" x14ac:dyDescent="0.25">
      <c r="A16" s="117"/>
      <c r="B16" s="117"/>
      <c r="C16" s="117"/>
      <c r="D16" s="117"/>
      <c r="E16" s="117"/>
      <c r="F16" s="117"/>
      <c r="G16" s="117"/>
      <c r="H16" s="117"/>
      <c r="I16" s="117"/>
      <c r="J16" s="117"/>
      <c r="K16" s="117"/>
      <c r="L16" s="117"/>
    </row>
    <row r="17" spans="1:13" x14ac:dyDescent="0.25">
      <c r="A17" s="121" t="s">
        <v>118</v>
      </c>
      <c r="B17" s="121"/>
      <c r="C17" s="121"/>
      <c r="D17" s="121"/>
      <c r="E17" s="121"/>
      <c r="F17" s="121"/>
      <c r="G17" s="121"/>
      <c r="H17" s="121"/>
      <c r="I17" s="121"/>
      <c r="J17" s="121"/>
      <c r="K17" s="121"/>
      <c r="L17" s="121"/>
    </row>
    <row r="18" spans="1:13" ht="12.75" customHeight="1" x14ac:dyDescent="0.25">
      <c r="A18" s="117"/>
      <c r="B18" s="117"/>
      <c r="C18" s="117"/>
      <c r="D18" s="117"/>
      <c r="E18" s="117"/>
      <c r="F18" s="117"/>
      <c r="G18" s="117"/>
      <c r="H18" s="117"/>
      <c r="I18" s="117"/>
      <c r="J18" s="117"/>
      <c r="K18" s="117"/>
      <c r="L18" s="117"/>
    </row>
    <row r="19" spans="1:13" x14ac:dyDescent="0.25">
      <c r="A19" s="122" t="s">
        <v>99</v>
      </c>
      <c r="B19" s="122"/>
      <c r="C19" s="122"/>
      <c r="D19" s="122"/>
      <c r="E19" s="122"/>
      <c r="F19" s="122"/>
      <c r="G19" s="122"/>
      <c r="H19" s="122"/>
      <c r="I19" s="122"/>
      <c r="J19" s="122"/>
      <c r="K19" s="122"/>
      <c r="L19" s="122"/>
    </row>
    <row r="20" spans="1:13" ht="12" customHeight="1" x14ac:dyDescent="0.25">
      <c r="A20" s="117"/>
      <c r="B20" s="117"/>
      <c r="C20" s="117"/>
      <c r="D20" s="117"/>
      <c r="E20" s="117"/>
      <c r="F20" s="117"/>
      <c r="G20" s="117"/>
      <c r="H20" s="117"/>
      <c r="I20" s="117"/>
      <c r="J20" s="117"/>
      <c r="K20" s="117"/>
      <c r="L20" s="117"/>
    </row>
    <row r="21" spans="1:13" x14ac:dyDescent="0.25">
      <c r="A21" s="122" t="s">
        <v>100</v>
      </c>
      <c r="B21" s="122"/>
      <c r="C21" s="122"/>
      <c r="D21" s="122"/>
      <c r="E21" s="122"/>
      <c r="F21" s="122"/>
      <c r="G21" s="122"/>
      <c r="H21" s="122"/>
      <c r="I21" s="122"/>
      <c r="J21" s="122"/>
      <c r="K21" s="122"/>
      <c r="L21" s="122"/>
    </row>
    <row r="22" spans="1:13" ht="13.5" customHeight="1" x14ac:dyDescent="0.25">
      <c r="A22" s="117"/>
      <c r="B22" s="117"/>
      <c r="C22" s="117"/>
      <c r="D22" s="117"/>
      <c r="E22" s="117"/>
      <c r="F22" s="117"/>
      <c r="G22" s="117"/>
      <c r="H22" s="117"/>
      <c r="I22" s="117"/>
      <c r="J22" s="117"/>
      <c r="K22" s="117"/>
      <c r="L22" s="117"/>
    </row>
    <row r="23" spans="1:13" x14ac:dyDescent="0.25">
      <c r="A23" s="124" t="s">
        <v>120</v>
      </c>
      <c r="B23" s="124"/>
      <c r="C23" s="124"/>
      <c r="D23" s="124"/>
      <c r="E23" s="124"/>
      <c r="F23" s="124"/>
      <c r="G23" s="124"/>
      <c r="H23" s="124"/>
      <c r="I23" s="124"/>
      <c r="J23" s="124"/>
      <c r="K23" s="124"/>
      <c r="L23" s="124"/>
    </row>
    <row r="24" spans="1:13" ht="12" customHeight="1" x14ac:dyDescent="0.25">
      <c r="A24" s="117"/>
      <c r="B24" s="117"/>
      <c r="C24" s="117"/>
      <c r="D24" s="117"/>
      <c r="E24" s="117"/>
      <c r="F24" s="117"/>
      <c r="G24" s="117"/>
      <c r="H24" s="117"/>
      <c r="I24" s="117"/>
      <c r="J24" s="117"/>
      <c r="K24" s="117"/>
      <c r="L24" s="117"/>
    </row>
    <row r="25" spans="1:13" x14ac:dyDescent="0.25">
      <c r="A25" s="124" t="s">
        <v>121</v>
      </c>
      <c r="B25" s="124"/>
      <c r="C25" s="124"/>
      <c r="D25" s="124"/>
      <c r="E25" s="124"/>
      <c r="F25" s="124"/>
      <c r="G25" s="124"/>
      <c r="H25" s="124"/>
      <c r="I25" s="124"/>
      <c r="J25" s="124"/>
      <c r="K25" s="124"/>
      <c r="L25" s="124"/>
    </row>
    <row r="26" spans="1:13" ht="12.75" customHeight="1" x14ac:dyDescent="0.25">
      <c r="A26" s="117"/>
      <c r="B26" s="117"/>
      <c r="C26" s="117"/>
      <c r="D26" s="117"/>
      <c r="E26" s="117"/>
      <c r="F26" s="117"/>
      <c r="G26" s="117"/>
      <c r="H26" s="117"/>
      <c r="I26" s="117"/>
      <c r="J26" s="117"/>
      <c r="K26" s="117"/>
      <c r="L26" s="117"/>
    </row>
    <row r="27" spans="1:13" x14ac:dyDescent="0.25">
      <c r="A27" s="124" t="s">
        <v>122</v>
      </c>
      <c r="B27" s="124"/>
      <c r="C27" s="124"/>
      <c r="D27" s="124"/>
      <c r="E27" s="124"/>
      <c r="F27" s="124"/>
      <c r="G27" s="124"/>
      <c r="H27" s="124"/>
      <c r="I27" s="124"/>
      <c r="J27" s="124"/>
      <c r="K27" s="124"/>
      <c r="L27" s="124"/>
    </row>
    <row r="28" spans="1:13" ht="14.25" customHeight="1" x14ac:dyDescent="0.25">
      <c r="A28" s="117"/>
      <c r="B28" s="117"/>
      <c r="C28" s="117"/>
      <c r="D28" s="117"/>
      <c r="E28" s="117"/>
      <c r="F28" s="117"/>
      <c r="G28" s="117"/>
      <c r="H28" s="117"/>
      <c r="I28" s="117"/>
      <c r="J28" s="117"/>
      <c r="K28" s="117"/>
      <c r="L28" s="117"/>
    </row>
    <row r="29" spans="1:13" x14ac:dyDescent="0.25">
      <c r="A29" s="124" t="s">
        <v>137</v>
      </c>
      <c r="B29" s="124"/>
      <c r="C29" s="124"/>
      <c r="D29" s="124"/>
      <c r="E29" s="124"/>
      <c r="F29" s="124"/>
      <c r="G29" s="124"/>
      <c r="H29" s="124"/>
      <c r="I29" s="124"/>
      <c r="J29" s="124"/>
      <c r="K29" s="124"/>
      <c r="L29" s="124"/>
    </row>
    <row r="30" spans="1:13" ht="12.75" customHeight="1" x14ac:dyDescent="0.25">
      <c r="A30" s="117"/>
      <c r="B30" s="117"/>
      <c r="C30" s="117"/>
      <c r="D30" s="117"/>
      <c r="E30" s="117"/>
      <c r="F30" s="117"/>
      <c r="G30" s="117"/>
      <c r="H30" s="117"/>
      <c r="I30" s="117"/>
      <c r="J30" s="117"/>
      <c r="K30" s="117"/>
      <c r="L30" s="117"/>
    </row>
    <row r="31" spans="1:13" x14ac:dyDescent="0.25">
      <c r="A31" s="124" t="s">
        <v>138</v>
      </c>
      <c r="B31" s="124"/>
      <c r="C31" s="124"/>
      <c r="D31" s="124"/>
      <c r="E31" s="124"/>
      <c r="F31" s="124"/>
      <c r="G31" s="124"/>
      <c r="H31" s="124"/>
      <c r="I31" s="124"/>
      <c r="J31" s="124"/>
      <c r="K31" s="124"/>
      <c r="L31" s="124"/>
    </row>
    <row r="32" spans="1:13" ht="13.5" customHeight="1" x14ac:dyDescent="0.25">
      <c r="A32" s="106"/>
      <c r="B32" s="106"/>
      <c r="C32" s="106"/>
      <c r="D32" s="106"/>
      <c r="E32" s="106"/>
      <c r="F32" s="106"/>
      <c r="G32" s="106"/>
      <c r="H32" s="106"/>
      <c r="I32" s="106"/>
      <c r="J32" s="106"/>
      <c r="K32" s="106"/>
      <c r="L32" s="106"/>
      <c r="M32" s="107"/>
    </row>
    <row r="33" spans="1:12" x14ac:dyDescent="0.25">
      <c r="A33" s="124" t="s">
        <v>139</v>
      </c>
      <c r="B33" s="124"/>
      <c r="C33" s="124"/>
      <c r="D33" s="124"/>
      <c r="E33" s="124"/>
      <c r="F33" s="124"/>
      <c r="G33" s="124"/>
      <c r="H33" s="124"/>
      <c r="I33" s="124"/>
      <c r="J33" s="124"/>
      <c r="K33" s="124"/>
      <c r="L33" s="124"/>
    </row>
    <row r="34" spans="1:12" ht="13.5" customHeight="1" x14ac:dyDescent="0.25">
      <c r="A34" s="106"/>
      <c r="B34" s="106"/>
      <c r="C34" s="106"/>
      <c r="D34" s="106"/>
      <c r="E34" s="106"/>
      <c r="F34" s="106"/>
      <c r="G34" s="106"/>
      <c r="H34" s="106"/>
      <c r="I34" s="106"/>
      <c r="J34" s="106"/>
      <c r="K34" s="106"/>
      <c r="L34" s="106"/>
    </row>
    <row r="35" spans="1:12" x14ac:dyDescent="0.25">
      <c r="A35" s="104" t="s">
        <v>93</v>
      </c>
      <c r="B35" s="104"/>
      <c r="C35" s="104"/>
      <c r="D35" s="104"/>
      <c r="E35" s="104"/>
      <c r="F35" s="104"/>
      <c r="G35" s="104"/>
      <c r="H35" s="104"/>
      <c r="I35" s="104"/>
      <c r="J35" s="104"/>
      <c r="K35" s="104"/>
      <c r="L35" s="104"/>
    </row>
    <row r="36" spans="1:12" x14ac:dyDescent="0.25">
      <c r="A36" s="115" t="s">
        <v>94</v>
      </c>
      <c r="B36" s="115"/>
      <c r="C36" s="115"/>
      <c r="D36" s="115"/>
      <c r="E36" s="115"/>
      <c r="F36" s="115"/>
      <c r="G36" s="115"/>
      <c r="H36" s="115"/>
      <c r="I36" s="115"/>
      <c r="J36" s="115"/>
      <c r="K36" s="115"/>
      <c r="L36" s="115"/>
    </row>
    <row r="37" spans="1:12" x14ac:dyDescent="0.25">
      <c r="A37" s="123" t="s">
        <v>95</v>
      </c>
      <c r="B37" s="115"/>
      <c r="C37" s="115"/>
      <c r="D37" s="115"/>
      <c r="E37" s="115"/>
      <c r="F37" s="115"/>
      <c r="G37" s="115"/>
      <c r="H37" s="115"/>
      <c r="I37" s="115"/>
      <c r="J37" s="115"/>
      <c r="K37" s="115"/>
      <c r="L37" s="115"/>
    </row>
    <row r="38" spans="1:12" x14ac:dyDescent="0.25">
      <c r="A38" s="105"/>
      <c r="B38" s="105"/>
      <c r="C38" s="105"/>
      <c r="D38" s="105"/>
      <c r="E38" s="105"/>
      <c r="F38" s="105"/>
      <c r="G38" s="105"/>
      <c r="H38" s="105"/>
      <c r="I38" s="105"/>
      <c r="J38" s="105"/>
      <c r="K38" s="105"/>
      <c r="L38" s="105"/>
    </row>
  </sheetData>
  <mergeCells count="32">
    <mergeCell ref="A37:L37"/>
    <mergeCell ref="A31:L31"/>
    <mergeCell ref="A33:L33"/>
    <mergeCell ref="A23:L23"/>
    <mergeCell ref="A24:L24"/>
    <mergeCell ref="A25:L25"/>
    <mergeCell ref="A26:L26"/>
    <mergeCell ref="A27:L27"/>
    <mergeCell ref="A28:L28"/>
    <mergeCell ref="A29:L29"/>
    <mergeCell ref="A30:L30"/>
    <mergeCell ref="A36:L36"/>
    <mergeCell ref="A22:L22"/>
    <mergeCell ref="A8:L8"/>
    <mergeCell ref="A9:L9"/>
    <mergeCell ref="A10:L10"/>
    <mergeCell ref="A11:L11"/>
    <mergeCell ref="A16:L16"/>
    <mergeCell ref="A19:L19"/>
    <mergeCell ref="A20:L20"/>
    <mergeCell ref="A21:L21"/>
    <mergeCell ref="A12:L12"/>
    <mergeCell ref="A13:L13"/>
    <mergeCell ref="A14:L14"/>
    <mergeCell ref="A15:L15"/>
    <mergeCell ref="A17:L17"/>
    <mergeCell ref="A18:L18"/>
    <mergeCell ref="A1:L1"/>
    <mergeCell ref="A3:L3"/>
    <mergeCell ref="A4:L4"/>
    <mergeCell ref="A6:L6"/>
    <mergeCell ref="A7:L7"/>
  </mergeCells>
  <hyperlinks>
    <hyperlink ref="A37" r:id="rId1"/>
    <hyperlink ref="A19:L19" location="'Tableau 1'!A1" display="Tableau 1 - Proportion de salariés à temps partiel, en CDD ou en emploi aidé dans les TPE au 31 décembre 2018"/>
    <hyperlink ref="A11:L11" location="'Graphique 1'!A1" display="Graphique 1 - Répartition des TPE et des salariés des TPE par taille d'entreprise au 31 décembre 2018"/>
    <hyperlink ref="A21:L21" location="'Tableau 2'!A1" display="Tableau 2 - Proportion de TPE employant un seul salarié par secteur d'activité au 31 décembre 2018"/>
    <hyperlink ref="A23:L23" location="'Tableau 3'!A1" display="Tableau 3 - Répartition des salariés en emploi aidé par type de contrat et secteur d'activité dans les TPE au 31 décembre 2018"/>
    <hyperlink ref="A25:L25" location="'Tableau 4'!A1" display="Tableau 4 - Durée hebdomadaire moyenne de travail déclarée des salariés à temps complet dans les TPE en décembre 2018"/>
    <hyperlink ref="A27:L27" location="'Tableau 5'!A1" display="Tableau 5 - Durée hebdomadaire moyenne de travail déclarée des salariés à temps partiel dans les TPE en décembre 2018"/>
    <hyperlink ref="A29:L29" location="'Focus - Graphique A'!A1" display="Focus - Graphique A - Répartition des TPE selon leur caractère artisanal par secteur d'activité au 31 décembre 2018"/>
    <hyperlink ref="A33:L33" location="'Focus - Tableau A'!A1" display="Focus - Tableau A - Proportion de salariés à temps partiel, en CDD ou en emploi aidé dans les TPE de l'artisanat au 31 décembre 2018"/>
    <hyperlink ref="A31:L31" location="'Focus - Graphique B'!A1" display="Focus - Graphique B - Répartition des apprentis selon le secteur d'activité dans les TPE par caractère artisanal de l'entreprise au 31 décembre 2018"/>
    <hyperlink ref="A15:L15" location="'Graphique 3'!A1" display="Graphique 3 - Part des salariés des TPE employés en CDD, de 2000 à 2018"/>
    <hyperlink ref="A13:L13" location="'Graphique 2'!A1" display="Graphique 2 - Part des salariés des TPE employés à temps partiel, de 2000 à 2018"/>
    <hyperlink ref="A17:L17" location="'Graphique 4'!A1" display="Graphique 4 - Part des salariés des TPE ayant un emploi aidé, de 2000 à 2018"/>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F18" sqref="F18"/>
    </sheetView>
  </sheetViews>
  <sheetFormatPr baseColWidth="10" defaultRowHeight="15" x14ac:dyDescent="0.25"/>
  <cols>
    <col min="1" max="1" width="49.140625" bestFit="1" customWidth="1"/>
  </cols>
  <sheetData>
    <row r="1" spans="1:4" x14ac:dyDescent="0.25">
      <c r="A1" s="147" t="s">
        <v>41</v>
      </c>
      <c r="B1" s="147"/>
      <c r="C1" s="147"/>
      <c r="D1" s="147"/>
    </row>
    <row r="2" spans="1:4" ht="25.5" customHeight="1" x14ac:dyDescent="0.25">
      <c r="A2" s="141" t="s">
        <v>134</v>
      </c>
      <c r="B2" s="141"/>
      <c r="C2" s="141"/>
      <c r="D2" s="141"/>
    </row>
    <row r="3" spans="1:4" x14ac:dyDescent="0.25">
      <c r="D3" s="53" t="s">
        <v>29</v>
      </c>
    </row>
    <row r="4" spans="1:4" x14ac:dyDescent="0.25">
      <c r="A4" s="78"/>
      <c r="B4" s="153" t="s">
        <v>24</v>
      </c>
      <c r="C4" s="161" t="s">
        <v>37</v>
      </c>
      <c r="D4" s="152" t="s">
        <v>38</v>
      </c>
    </row>
    <row r="5" spans="1:4" x14ac:dyDescent="0.25">
      <c r="A5" s="58" t="s">
        <v>47</v>
      </c>
      <c r="B5" s="156">
        <v>36</v>
      </c>
      <c r="C5" s="156">
        <v>34.9</v>
      </c>
      <c r="D5" s="155">
        <v>38.9</v>
      </c>
    </row>
    <row r="6" spans="1:4" x14ac:dyDescent="0.25">
      <c r="A6" s="58" t="s">
        <v>48</v>
      </c>
      <c r="B6" s="156">
        <v>29.8</v>
      </c>
      <c r="C6" s="156">
        <v>27.7</v>
      </c>
      <c r="D6" s="155">
        <v>35.200000000000003</v>
      </c>
    </row>
    <row r="7" spans="1:4" x14ac:dyDescent="0.25">
      <c r="A7" s="61" t="s">
        <v>49</v>
      </c>
      <c r="B7" s="156">
        <v>34.200000000000003</v>
      </c>
      <c r="C7" s="156">
        <v>37.4</v>
      </c>
      <c r="D7" s="155">
        <v>25.9</v>
      </c>
    </row>
    <row r="8" spans="1:4" x14ac:dyDescent="0.25">
      <c r="A8" s="79" t="s">
        <v>24</v>
      </c>
      <c r="B8" s="157">
        <v>100</v>
      </c>
      <c r="C8" s="157">
        <v>100</v>
      </c>
      <c r="D8" s="157">
        <v>100</v>
      </c>
    </row>
    <row r="9" spans="1:4" x14ac:dyDescent="0.25">
      <c r="A9" s="61" t="s">
        <v>46</v>
      </c>
      <c r="B9" s="160">
        <v>18</v>
      </c>
      <c r="C9" s="160">
        <v>18.5</v>
      </c>
      <c r="D9" s="159">
        <v>16.899999999999999</v>
      </c>
    </row>
    <row r="11" spans="1:4" ht="32.25" customHeight="1" x14ac:dyDescent="0.25">
      <c r="A11" s="126" t="s">
        <v>75</v>
      </c>
      <c r="B11" s="126"/>
      <c r="C11" s="126"/>
      <c r="D11" s="126"/>
    </row>
    <row r="12" spans="1:4" ht="37.5" customHeight="1" x14ac:dyDescent="0.25">
      <c r="A12" s="126" t="s">
        <v>1</v>
      </c>
      <c r="B12" s="126"/>
      <c r="C12" s="126"/>
      <c r="D12" s="126"/>
    </row>
    <row r="13" spans="1:4" x14ac:dyDescent="0.25">
      <c r="A13" s="126" t="s">
        <v>124</v>
      </c>
      <c r="B13" s="126"/>
      <c r="C13" s="126"/>
      <c r="D13" s="126"/>
    </row>
  </sheetData>
  <mergeCells count="5">
    <mergeCell ref="A1:D1"/>
    <mergeCell ref="A2:D2"/>
    <mergeCell ref="A11:D11"/>
    <mergeCell ref="A12:D12"/>
    <mergeCell ref="A13:D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activeCell="A26" sqref="A26:G26"/>
    </sheetView>
  </sheetViews>
  <sheetFormatPr baseColWidth="10" defaultRowHeight="15" x14ac:dyDescent="0.25"/>
  <sheetData>
    <row r="1" spans="1:7" x14ac:dyDescent="0.25">
      <c r="A1" s="81" t="s">
        <v>78</v>
      </c>
      <c r="B1" s="88"/>
      <c r="C1" s="88"/>
      <c r="D1" s="88"/>
      <c r="E1" s="88"/>
      <c r="F1" s="88"/>
      <c r="G1" s="88"/>
    </row>
    <row r="2" spans="1:7" x14ac:dyDescent="0.25">
      <c r="A2" s="81" t="s">
        <v>81</v>
      </c>
      <c r="B2" s="88"/>
      <c r="C2" s="88"/>
      <c r="D2" s="88"/>
      <c r="E2" s="88"/>
      <c r="F2" s="88"/>
      <c r="G2" s="88"/>
    </row>
    <row r="3" spans="1:7" x14ac:dyDescent="0.25">
      <c r="A3" s="81"/>
      <c r="B3" s="88"/>
      <c r="C3" s="88"/>
      <c r="D3" s="88"/>
      <c r="E3" s="88"/>
      <c r="F3" s="88"/>
      <c r="G3" s="88"/>
    </row>
    <row r="4" spans="1:7" x14ac:dyDescent="0.25">
      <c r="A4" s="81"/>
      <c r="B4" s="88"/>
      <c r="C4" s="88"/>
      <c r="D4" s="88"/>
      <c r="E4" s="88"/>
      <c r="F4" s="88"/>
      <c r="G4" s="162" t="s">
        <v>29</v>
      </c>
    </row>
    <row r="5" spans="1:7" x14ac:dyDescent="0.25">
      <c r="A5" s="89"/>
    </row>
    <row r="24" spans="1:7" x14ac:dyDescent="0.25">
      <c r="A24" s="126" t="s">
        <v>83</v>
      </c>
      <c r="B24" s="126"/>
      <c r="C24" s="126"/>
      <c r="D24" s="126"/>
      <c r="E24" s="126"/>
      <c r="F24" s="126"/>
      <c r="G24" s="126"/>
    </row>
    <row r="25" spans="1:7" ht="36.75" customHeight="1" x14ac:dyDescent="0.25">
      <c r="A25" s="128" t="s">
        <v>82</v>
      </c>
      <c r="B25" s="128"/>
      <c r="C25" s="128"/>
      <c r="D25" s="128"/>
      <c r="E25" s="128"/>
      <c r="F25" s="128"/>
      <c r="G25" s="128"/>
    </row>
    <row r="26" spans="1:7" ht="18.75" customHeight="1" x14ac:dyDescent="0.25">
      <c r="A26" s="127" t="s">
        <v>124</v>
      </c>
      <c r="B26" s="127"/>
      <c r="C26" s="127"/>
      <c r="D26" s="127"/>
      <c r="E26" s="127"/>
      <c r="F26" s="127"/>
      <c r="G26" s="127"/>
    </row>
    <row r="27" spans="1:7" x14ac:dyDescent="0.25">
      <c r="A27" s="83"/>
      <c r="B27" s="83"/>
      <c r="C27" s="83"/>
      <c r="D27" s="83"/>
      <c r="E27" s="83"/>
      <c r="F27" s="83"/>
      <c r="G27" s="83"/>
    </row>
    <row r="28" spans="1:7" x14ac:dyDescent="0.25">
      <c r="A28" s="83"/>
      <c r="B28" s="83"/>
      <c r="C28" s="83"/>
      <c r="D28" s="83"/>
      <c r="E28" s="83"/>
      <c r="F28" s="83"/>
      <c r="G28" s="83"/>
    </row>
    <row r="30" spans="1:7" ht="24" x14ac:dyDescent="0.25">
      <c r="A30" s="90" t="s">
        <v>67</v>
      </c>
      <c r="B30" s="91" t="s">
        <v>79</v>
      </c>
      <c r="C30" s="92" t="s">
        <v>80</v>
      </c>
    </row>
    <row r="31" spans="1:7" x14ac:dyDescent="0.25">
      <c r="A31" s="93" t="s">
        <v>68</v>
      </c>
      <c r="B31" s="94">
        <v>36.429979224999997</v>
      </c>
      <c r="C31" s="95">
        <v>63.570020775000003</v>
      </c>
    </row>
    <row r="32" spans="1:7" x14ac:dyDescent="0.25">
      <c r="A32" s="84" t="s">
        <v>5</v>
      </c>
      <c r="B32" s="96">
        <v>87.508326186999994</v>
      </c>
      <c r="C32" s="97">
        <v>12.491673813</v>
      </c>
    </row>
    <row r="33" spans="1:3" x14ac:dyDescent="0.25">
      <c r="A33" s="84" t="s">
        <v>6</v>
      </c>
      <c r="B33" s="85">
        <v>94.640663048999997</v>
      </c>
      <c r="C33" s="97">
        <v>5.3593369514000004</v>
      </c>
    </row>
    <row r="34" spans="1:3" x14ac:dyDescent="0.25">
      <c r="A34" s="86" t="s">
        <v>7</v>
      </c>
      <c r="B34" s="87">
        <v>22.283229949999999</v>
      </c>
      <c r="C34" s="98">
        <v>77.716770049999994</v>
      </c>
    </row>
    <row r="35" spans="1:3" x14ac:dyDescent="0.25">
      <c r="A35" s="99"/>
    </row>
  </sheetData>
  <mergeCells count="3">
    <mergeCell ref="A24:G24"/>
    <mergeCell ref="A25:G25"/>
    <mergeCell ref="A26:G2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J23" sqref="J23"/>
    </sheetView>
  </sheetViews>
  <sheetFormatPr baseColWidth="10" defaultRowHeight="15" x14ac:dyDescent="0.25"/>
  <sheetData>
    <row r="1" spans="1:8" x14ac:dyDescent="0.25">
      <c r="A1" s="81" t="s">
        <v>84</v>
      </c>
      <c r="B1" s="88"/>
      <c r="C1" s="88"/>
      <c r="D1" s="88"/>
      <c r="E1" s="88"/>
      <c r="F1" s="88"/>
      <c r="G1" s="88"/>
    </row>
    <row r="2" spans="1:8" x14ac:dyDescent="0.25">
      <c r="A2" s="81" t="s">
        <v>85</v>
      </c>
      <c r="B2" s="88"/>
      <c r="C2" s="88"/>
      <c r="D2" s="88"/>
      <c r="E2" s="88"/>
      <c r="F2" s="88"/>
      <c r="G2" s="88"/>
    </row>
    <row r="3" spans="1:8" x14ac:dyDescent="0.25">
      <c r="A3" s="81"/>
      <c r="B3" s="88"/>
      <c r="C3" s="88"/>
      <c r="D3" s="88"/>
      <c r="E3" s="88"/>
      <c r="F3" s="88"/>
      <c r="G3" s="88"/>
    </row>
    <row r="4" spans="1:8" x14ac:dyDescent="0.25">
      <c r="A4" s="89"/>
      <c r="H4" t="s">
        <v>29</v>
      </c>
    </row>
    <row r="22" spans="1:9" ht="28.5" customHeight="1" x14ac:dyDescent="0.25"/>
    <row r="23" spans="1:9" ht="32.25" customHeight="1" x14ac:dyDescent="0.25">
      <c r="A23" s="126" t="s">
        <v>123</v>
      </c>
      <c r="B23" s="126"/>
      <c r="C23" s="126"/>
      <c r="D23" s="126"/>
      <c r="E23" s="126"/>
      <c r="F23" s="126"/>
      <c r="G23" s="126"/>
    </row>
    <row r="24" spans="1:9" ht="37.5" customHeight="1" x14ac:dyDescent="0.25">
      <c r="A24" s="128" t="s">
        <v>57</v>
      </c>
      <c r="B24" s="128"/>
      <c r="C24" s="128"/>
      <c r="D24" s="128"/>
      <c r="E24" s="128"/>
      <c r="F24" s="128"/>
      <c r="G24" s="128"/>
    </row>
    <row r="25" spans="1:9" x14ac:dyDescent="0.25">
      <c r="A25" s="127" t="s">
        <v>124</v>
      </c>
      <c r="B25" s="127"/>
      <c r="C25" s="127"/>
      <c r="D25" s="127"/>
      <c r="E25" s="127"/>
      <c r="F25" s="127"/>
      <c r="G25" s="127"/>
    </row>
    <row r="26" spans="1:9" x14ac:dyDescent="0.25">
      <c r="A26" s="83"/>
      <c r="B26" s="83"/>
      <c r="C26" s="83"/>
      <c r="D26" s="83"/>
      <c r="E26" s="83"/>
      <c r="F26" s="83"/>
      <c r="G26" s="83"/>
    </row>
    <row r="27" spans="1:9" x14ac:dyDescent="0.25">
      <c r="A27" s="83"/>
      <c r="B27" s="83"/>
      <c r="C27" s="83"/>
      <c r="D27" s="83"/>
      <c r="E27" s="83"/>
      <c r="F27" s="83"/>
      <c r="G27" s="83"/>
    </row>
    <row r="29" spans="1:9" x14ac:dyDescent="0.25">
      <c r="A29" s="101"/>
      <c r="B29" s="101" t="s">
        <v>5</v>
      </c>
      <c r="C29" s="101" t="s">
        <v>6</v>
      </c>
      <c r="D29" s="101" t="s">
        <v>7</v>
      </c>
    </row>
    <row r="30" spans="1:9" x14ac:dyDescent="0.25">
      <c r="A30" s="103" t="s">
        <v>24</v>
      </c>
      <c r="B30" s="103">
        <v>16.3</v>
      </c>
      <c r="C30" s="103">
        <v>20.399999999999999</v>
      </c>
      <c r="D30" s="103">
        <v>63.3</v>
      </c>
    </row>
    <row r="31" spans="1:9" x14ac:dyDescent="0.25">
      <c r="A31" s="101" t="s">
        <v>79</v>
      </c>
      <c r="B31" s="102">
        <f>22.98*0.682</f>
        <v>15.672360000000001</v>
      </c>
      <c r="C31" s="102">
        <f>29.69*0.682</f>
        <v>20.248580000000004</v>
      </c>
      <c r="D31" s="102">
        <f>47.33*0.682</f>
        <v>32.279060000000001</v>
      </c>
      <c r="G31" s="100"/>
      <c r="H31" s="100"/>
      <c r="I31" s="100"/>
    </row>
    <row r="32" spans="1:9" x14ac:dyDescent="0.25">
      <c r="A32" s="101" t="s">
        <v>80</v>
      </c>
      <c r="B32" s="102">
        <v>0.6</v>
      </c>
      <c r="C32" s="102">
        <v>0.2</v>
      </c>
      <c r="D32" s="102">
        <v>31</v>
      </c>
      <c r="G32" s="100"/>
      <c r="H32" s="100"/>
      <c r="I32" s="100"/>
    </row>
  </sheetData>
  <mergeCells count="3">
    <mergeCell ref="A23:G23"/>
    <mergeCell ref="A24:G24"/>
    <mergeCell ref="A25:G2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opLeftCell="E1" workbookViewId="0">
      <selection activeCell="H27" sqref="H27"/>
    </sheetView>
  </sheetViews>
  <sheetFormatPr baseColWidth="10" defaultRowHeight="15" x14ac:dyDescent="0.25"/>
  <cols>
    <col min="1" max="1" width="34.5703125" customWidth="1"/>
    <col min="3" max="3" width="10.5703125" customWidth="1"/>
    <col min="4" max="4" width="14.42578125" bestFit="1" customWidth="1"/>
  </cols>
  <sheetData>
    <row r="1" spans="1:14" x14ac:dyDescent="0.25">
      <c r="A1" s="141" t="s">
        <v>50</v>
      </c>
      <c r="B1" s="141"/>
      <c r="C1" s="141"/>
      <c r="D1" s="141"/>
      <c r="E1" s="141"/>
      <c r="F1" s="141"/>
      <c r="G1" s="141"/>
      <c r="H1" s="141"/>
      <c r="I1" s="141"/>
      <c r="J1" s="141"/>
      <c r="K1" s="141"/>
      <c r="L1" s="141"/>
      <c r="M1" s="141"/>
    </row>
    <row r="2" spans="1:14" x14ac:dyDescent="0.25">
      <c r="A2" s="141" t="s">
        <v>76</v>
      </c>
      <c r="B2" s="141"/>
      <c r="C2" s="141"/>
      <c r="D2" s="141"/>
      <c r="E2" s="141"/>
      <c r="F2" s="141"/>
      <c r="G2" s="141"/>
      <c r="H2" s="141"/>
      <c r="I2" s="141"/>
      <c r="J2" s="141"/>
      <c r="K2" s="141"/>
      <c r="L2" s="141"/>
      <c r="M2" s="141"/>
    </row>
    <row r="4" spans="1:14" x14ac:dyDescent="0.25">
      <c r="A4" s="80"/>
      <c r="B4" s="135" t="s">
        <v>15</v>
      </c>
      <c r="C4" s="136"/>
      <c r="D4" s="137"/>
      <c r="E4" s="132" t="s">
        <v>51</v>
      </c>
      <c r="F4" s="132"/>
      <c r="G4" s="132"/>
      <c r="H4" s="132"/>
      <c r="I4" s="132"/>
      <c r="J4" s="132"/>
      <c r="K4" s="132"/>
      <c r="L4" s="132"/>
      <c r="M4" s="133"/>
    </row>
    <row r="5" spans="1:14" ht="33" customHeight="1" x14ac:dyDescent="0.25">
      <c r="A5" s="80"/>
      <c r="B5" s="138"/>
      <c r="C5" s="139"/>
      <c r="D5" s="140"/>
      <c r="E5" s="134" t="s">
        <v>52</v>
      </c>
      <c r="F5" s="132"/>
      <c r="G5" s="133"/>
      <c r="H5" s="134" t="s">
        <v>53</v>
      </c>
      <c r="I5" s="132"/>
      <c r="J5" s="133"/>
      <c r="K5" s="134" t="s">
        <v>136</v>
      </c>
      <c r="L5" s="132"/>
      <c r="M5" s="133"/>
    </row>
    <row r="6" spans="1:14" ht="30" x14ac:dyDescent="0.25">
      <c r="A6" s="5"/>
      <c r="B6" s="167" t="s">
        <v>65</v>
      </c>
      <c r="C6" s="165" t="s">
        <v>3</v>
      </c>
      <c r="D6" s="168" t="s">
        <v>4</v>
      </c>
      <c r="E6" s="164" t="s">
        <v>24</v>
      </c>
      <c r="F6" s="165" t="s">
        <v>37</v>
      </c>
      <c r="G6" s="166" t="s">
        <v>38</v>
      </c>
      <c r="H6" s="164" t="s">
        <v>24</v>
      </c>
      <c r="I6" s="165" t="s">
        <v>37</v>
      </c>
      <c r="J6" s="166" t="s">
        <v>38</v>
      </c>
      <c r="K6" s="164" t="s">
        <v>24</v>
      </c>
      <c r="L6" s="165" t="s">
        <v>37</v>
      </c>
      <c r="M6" s="166" t="s">
        <v>38</v>
      </c>
    </row>
    <row r="7" spans="1:14" x14ac:dyDescent="0.25">
      <c r="A7" s="163" t="s">
        <v>128</v>
      </c>
      <c r="B7" s="6"/>
      <c r="C7" s="27"/>
      <c r="D7" s="7"/>
      <c r="E7" s="28"/>
      <c r="F7" s="27"/>
      <c r="G7" s="27"/>
      <c r="H7" s="28"/>
      <c r="I7" s="27"/>
      <c r="J7" s="27"/>
      <c r="K7" s="28"/>
      <c r="L7" s="27"/>
      <c r="M7" s="27"/>
      <c r="N7" s="36"/>
    </row>
    <row r="8" spans="1:14" x14ac:dyDescent="0.25">
      <c r="A8" s="5" t="s">
        <v>5</v>
      </c>
      <c r="B8" s="6">
        <v>249000</v>
      </c>
      <c r="C8" s="7">
        <v>19.5</v>
      </c>
      <c r="D8" s="7">
        <v>38</v>
      </c>
      <c r="E8" s="9">
        <v>18.600000000000001</v>
      </c>
      <c r="F8" s="7">
        <v>36.5</v>
      </c>
      <c r="G8" s="7">
        <v>7.5</v>
      </c>
      <c r="H8" s="9">
        <v>16</v>
      </c>
      <c r="I8" s="7">
        <v>15.2</v>
      </c>
      <c r="J8" s="7">
        <v>16.5</v>
      </c>
      <c r="K8" s="9">
        <v>10.7</v>
      </c>
      <c r="L8" s="7">
        <v>8.6</v>
      </c>
      <c r="M8" s="7">
        <v>12</v>
      </c>
      <c r="N8" s="36"/>
    </row>
    <row r="9" spans="1:14" x14ac:dyDescent="0.25">
      <c r="A9" s="5" t="s">
        <v>6</v>
      </c>
      <c r="B9" s="6">
        <v>443000</v>
      </c>
      <c r="C9" s="7">
        <v>34.700000000000003</v>
      </c>
      <c r="D9" s="8">
        <v>14.5</v>
      </c>
      <c r="E9" s="9">
        <v>10.7</v>
      </c>
      <c r="F9" s="7">
        <v>50.5</v>
      </c>
      <c r="G9" s="8">
        <v>3.9</v>
      </c>
      <c r="H9" s="9">
        <v>13.6</v>
      </c>
      <c r="I9" s="7">
        <v>6.7</v>
      </c>
      <c r="J9" s="8">
        <v>14.7</v>
      </c>
      <c r="K9" s="9">
        <v>8.1</v>
      </c>
      <c r="L9" s="7">
        <v>3.1</v>
      </c>
      <c r="M9" s="8">
        <v>9</v>
      </c>
    </row>
    <row r="10" spans="1:14" x14ac:dyDescent="0.25">
      <c r="A10" s="5" t="s">
        <v>7</v>
      </c>
      <c r="B10" s="6">
        <v>587000</v>
      </c>
      <c r="C10" s="19">
        <v>45.8</v>
      </c>
      <c r="D10" s="8">
        <v>47</v>
      </c>
      <c r="E10" s="9">
        <v>26.3</v>
      </c>
      <c r="F10" s="7">
        <v>37.200000000000003</v>
      </c>
      <c r="G10" s="8">
        <v>16.600000000000001</v>
      </c>
      <c r="H10" s="9">
        <v>16.399999999999999</v>
      </c>
      <c r="I10" s="7">
        <v>16.2</v>
      </c>
      <c r="J10" s="8">
        <v>16.600000000000001</v>
      </c>
      <c r="K10" s="9">
        <v>10.199999999999999</v>
      </c>
      <c r="L10" s="7">
        <v>10.3</v>
      </c>
      <c r="M10" s="8">
        <v>10.1</v>
      </c>
    </row>
    <row r="11" spans="1:14" x14ac:dyDescent="0.25">
      <c r="A11" s="163" t="s">
        <v>19</v>
      </c>
      <c r="B11" s="32"/>
      <c r="C11" s="30"/>
      <c r="D11" s="30"/>
      <c r="E11" s="31"/>
      <c r="F11" s="30"/>
      <c r="G11" s="30"/>
      <c r="H11" s="31"/>
      <c r="I11" s="30"/>
      <c r="J11" s="30"/>
      <c r="K11" s="31"/>
      <c r="L11" s="30"/>
      <c r="M11" s="30"/>
      <c r="N11" s="36"/>
    </row>
    <row r="12" spans="1:14" x14ac:dyDescent="0.25">
      <c r="A12" s="5" t="s">
        <v>11</v>
      </c>
      <c r="B12" s="6">
        <v>141000</v>
      </c>
      <c r="C12" s="7">
        <v>11</v>
      </c>
      <c r="D12" s="7">
        <v>39.700000000000003</v>
      </c>
      <c r="E12" s="9">
        <v>29</v>
      </c>
      <c r="F12" s="7">
        <v>48.5</v>
      </c>
      <c r="G12" s="7">
        <v>16.100000000000001</v>
      </c>
      <c r="H12" s="9">
        <v>13.1</v>
      </c>
      <c r="I12" s="7">
        <v>12.8</v>
      </c>
      <c r="J12" s="7">
        <v>13.2</v>
      </c>
      <c r="K12" s="9">
        <v>8.8000000000000007</v>
      </c>
      <c r="L12" s="7">
        <v>9.1</v>
      </c>
      <c r="M12" s="7">
        <v>8.5</v>
      </c>
      <c r="N12" s="36"/>
    </row>
    <row r="13" spans="1:14" x14ac:dyDescent="0.25">
      <c r="A13" s="5" t="s">
        <v>12</v>
      </c>
      <c r="B13" s="6">
        <v>174000</v>
      </c>
      <c r="C13" s="7">
        <v>13.6</v>
      </c>
      <c r="D13" s="8">
        <v>37.5</v>
      </c>
      <c r="E13" s="9">
        <v>22.4</v>
      </c>
      <c r="F13" s="7">
        <v>43</v>
      </c>
      <c r="G13" s="8">
        <v>10.1</v>
      </c>
      <c r="H13" s="9">
        <v>15.1</v>
      </c>
      <c r="I13" s="7">
        <v>16.3</v>
      </c>
      <c r="J13" s="8">
        <v>14.4</v>
      </c>
      <c r="K13" s="9">
        <v>10.4</v>
      </c>
      <c r="L13" s="7">
        <v>11</v>
      </c>
      <c r="M13" s="8">
        <v>10</v>
      </c>
    </row>
    <row r="14" spans="1:14" x14ac:dyDescent="0.25">
      <c r="A14" s="5" t="s">
        <v>13</v>
      </c>
      <c r="B14" s="6">
        <v>501000</v>
      </c>
      <c r="C14" s="7">
        <v>39.200000000000003</v>
      </c>
      <c r="D14" s="8">
        <v>34.9</v>
      </c>
      <c r="E14" s="9">
        <v>18.899999999999999</v>
      </c>
      <c r="F14" s="7">
        <v>38.200000000000003</v>
      </c>
      <c r="G14" s="8">
        <v>8.6</v>
      </c>
      <c r="H14" s="9">
        <v>16.5</v>
      </c>
      <c r="I14" s="7">
        <v>15.4</v>
      </c>
      <c r="J14" s="8">
        <v>17.100000000000001</v>
      </c>
      <c r="K14" s="9">
        <v>10.199999999999999</v>
      </c>
      <c r="L14" s="7">
        <v>9.3000000000000007</v>
      </c>
      <c r="M14" s="8">
        <v>10.7</v>
      </c>
    </row>
    <row r="15" spans="1:14" x14ac:dyDescent="0.25">
      <c r="A15" s="15" t="s">
        <v>14</v>
      </c>
      <c r="B15" s="16">
        <v>463000</v>
      </c>
      <c r="C15" s="7">
        <v>36.200000000000003</v>
      </c>
      <c r="D15" s="17">
        <v>29.9</v>
      </c>
      <c r="E15" s="18">
        <v>15.8</v>
      </c>
      <c r="F15" s="19">
        <v>34.4</v>
      </c>
      <c r="G15" s="17">
        <v>7.8</v>
      </c>
      <c r="H15" s="18">
        <v>14.9</v>
      </c>
      <c r="I15" s="19">
        <v>13.5</v>
      </c>
      <c r="J15" s="17">
        <v>15.4</v>
      </c>
      <c r="K15" s="18">
        <v>8.8000000000000007</v>
      </c>
      <c r="L15" s="19">
        <v>7.3</v>
      </c>
      <c r="M15" s="17">
        <v>9.4</v>
      </c>
    </row>
    <row r="16" spans="1:14" s="108" customFormat="1" x14ac:dyDescent="0.25">
      <c r="A16" s="169" t="s">
        <v>15</v>
      </c>
      <c r="B16" s="170">
        <v>1279000</v>
      </c>
      <c r="C16" s="171">
        <v>100</v>
      </c>
      <c r="D16" s="172">
        <v>34</v>
      </c>
      <c r="E16" s="173">
        <v>19.399999999999999</v>
      </c>
      <c r="F16" s="174">
        <v>39</v>
      </c>
      <c r="G16" s="172">
        <v>9.1999999999999993</v>
      </c>
      <c r="H16" s="173">
        <v>15.3</v>
      </c>
      <c r="I16" s="174">
        <v>14.6</v>
      </c>
      <c r="J16" s="172">
        <v>15.7</v>
      </c>
      <c r="K16" s="173">
        <v>9.6</v>
      </c>
      <c r="L16" s="174">
        <v>8.9</v>
      </c>
      <c r="M16" s="172">
        <v>9.9</v>
      </c>
    </row>
    <row r="17" spans="1:13" s="108" customFormat="1" x14ac:dyDescent="0.25">
      <c r="A17" s="169" t="s">
        <v>135</v>
      </c>
      <c r="B17" s="170">
        <v>1172000</v>
      </c>
      <c r="C17" s="174">
        <v>91.634089132134477</v>
      </c>
      <c r="D17" s="172">
        <v>34.4</v>
      </c>
      <c r="E17" s="173">
        <v>21.1</v>
      </c>
      <c r="F17" s="174">
        <v>42.1</v>
      </c>
      <c r="G17" s="172">
        <v>10.1</v>
      </c>
      <c r="H17" s="173">
        <v>7.6</v>
      </c>
      <c r="I17" s="174">
        <v>7.9</v>
      </c>
      <c r="J17" s="172">
        <v>7.5</v>
      </c>
      <c r="K17" s="173">
        <v>1.3</v>
      </c>
      <c r="L17" s="174">
        <v>1.7</v>
      </c>
      <c r="M17" s="172">
        <v>1.1000000000000001</v>
      </c>
    </row>
    <row r="19" spans="1:13" x14ac:dyDescent="0.25">
      <c r="A19" s="142" t="s">
        <v>55</v>
      </c>
      <c r="B19" s="142"/>
      <c r="C19" s="142"/>
      <c r="D19" s="142"/>
      <c r="E19" s="142"/>
      <c r="F19" s="142"/>
      <c r="G19" s="142"/>
      <c r="H19" s="142"/>
      <c r="I19" s="142"/>
      <c r="J19" s="142"/>
      <c r="K19" s="142"/>
      <c r="L19" s="142"/>
      <c r="M19" s="142"/>
    </row>
    <row r="20" spans="1:13" ht="18.75" customHeight="1" x14ac:dyDescent="0.25">
      <c r="A20" s="126" t="s">
        <v>56</v>
      </c>
      <c r="B20" s="126"/>
      <c r="C20" s="126"/>
      <c r="D20" s="126"/>
      <c r="E20" s="126"/>
      <c r="F20" s="126"/>
      <c r="G20" s="126"/>
      <c r="H20" s="126"/>
      <c r="I20" s="126"/>
      <c r="J20" s="126"/>
      <c r="K20" s="126"/>
      <c r="L20" s="126"/>
      <c r="M20" s="126"/>
    </row>
    <row r="21" spans="1:13" ht="23.25" customHeight="1" x14ac:dyDescent="0.25">
      <c r="A21" s="126" t="s">
        <v>77</v>
      </c>
      <c r="B21" s="126"/>
      <c r="C21" s="126"/>
      <c r="D21" s="126"/>
      <c r="E21" s="126"/>
      <c r="F21" s="126"/>
      <c r="G21" s="126"/>
      <c r="H21" s="126"/>
      <c r="I21" s="126"/>
      <c r="J21" s="126"/>
      <c r="K21" s="126"/>
      <c r="L21" s="126"/>
      <c r="M21" s="126"/>
    </row>
    <row r="22" spans="1:13" ht="24" customHeight="1" x14ac:dyDescent="0.25">
      <c r="A22" s="128" t="s">
        <v>57</v>
      </c>
      <c r="B22" s="128"/>
      <c r="C22" s="128"/>
      <c r="D22" s="128"/>
      <c r="E22" s="128"/>
      <c r="F22" s="128"/>
      <c r="G22" s="128"/>
      <c r="H22" s="128"/>
      <c r="I22" s="128"/>
      <c r="J22" s="128"/>
      <c r="K22" s="128"/>
      <c r="L22" s="128"/>
      <c r="M22" s="128"/>
    </row>
    <row r="23" spans="1:13" x14ac:dyDescent="0.25">
      <c r="A23" s="127" t="s">
        <v>63</v>
      </c>
      <c r="B23" s="127"/>
      <c r="C23" s="127"/>
      <c r="D23" s="127"/>
      <c r="E23" s="127"/>
      <c r="F23" s="127"/>
      <c r="G23" s="127"/>
      <c r="H23" s="127"/>
      <c r="I23" s="127"/>
      <c r="J23" s="127"/>
      <c r="K23" s="127"/>
      <c r="L23" s="127"/>
      <c r="M23" s="127"/>
    </row>
  </sheetData>
  <mergeCells count="12">
    <mergeCell ref="A1:M1"/>
    <mergeCell ref="A2:M2"/>
    <mergeCell ref="A20:M20"/>
    <mergeCell ref="A21:M21"/>
    <mergeCell ref="A22:M22"/>
    <mergeCell ref="A23:M23"/>
    <mergeCell ref="B4:D5"/>
    <mergeCell ref="E4:M4"/>
    <mergeCell ref="E5:G5"/>
    <mergeCell ref="H5:J5"/>
    <mergeCell ref="K5:M5"/>
    <mergeCell ref="A19:M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4" workbookViewId="0">
      <selection activeCell="A30" sqref="A30:G30"/>
    </sheetView>
  </sheetViews>
  <sheetFormatPr baseColWidth="10" defaultRowHeight="15" x14ac:dyDescent="0.25"/>
  <sheetData>
    <row r="1" spans="1:7" x14ac:dyDescent="0.25">
      <c r="A1" s="125" t="s">
        <v>0</v>
      </c>
      <c r="B1" s="125"/>
      <c r="C1" s="125"/>
      <c r="D1" s="125"/>
      <c r="E1" s="125"/>
      <c r="F1" s="125"/>
      <c r="G1" s="125"/>
    </row>
    <row r="2" spans="1:7" x14ac:dyDescent="0.25">
      <c r="A2" s="125" t="s">
        <v>64</v>
      </c>
      <c r="B2" s="125"/>
      <c r="C2" s="125"/>
      <c r="D2" s="125"/>
      <c r="E2" s="125"/>
      <c r="F2" s="125"/>
      <c r="G2" s="125"/>
    </row>
    <row r="28" spans="1:7" ht="30" customHeight="1" x14ac:dyDescent="0.25">
      <c r="A28" s="126" t="s">
        <v>87</v>
      </c>
      <c r="B28" s="126"/>
      <c r="C28" s="126"/>
      <c r="D28" s="126"/>
      <c r="E28" s="126"/>
      <c r="F28" s="126"/>
      <c r="G28" s="126"/>
    </row>
    <row r="29" spans="1:7" ht="34.5" customHeight="1" x14ac:dyDescent="0.25">
      <c r="A29" s="126" t="s">
        <v>1</v>
      </c>
      <c r="B29" s="126"/>
      <c r="C29" s="126"/>
      <c r="D29" s="126"/>
      <c r="E29" s="126"/>
      <c r="F29" s="126"/>
      <c r="G29" s="126"/>
    </row>
    <row r="30" spans="1:7" x14ac:dyDescent="0.25">
      <c r="A30" s="127" t="s">
        <v>124</v>
      </c>
      <c r="B30" s="127"/>
      <c r="C30" s="127"/>
      <c r="D30" s="127"/>
      <c r="E30" s="127"/>
      <c r="F30" s="127"/>
      <c r="G30" s="127"/>
    </row>
    <row r="33" spans="2:5" x14ac:dyDescent="0.25">
      <c r="B33" s="82" t="s">
        <v>58</v>
      </c>
      <c r="C33" s="82" t="s">
        <v>59</v>
      </c>
      <c r="D33" s="82" t="s">
        <v>60</v>
      </c>
      <c r="E33" s="82"/>
    </row>
    <row r="34" spans="2:5" x14ac:dyDescent="0.25">
      <c r="B34" s="82" t="s">
        <v>11</v>
      </c>
      <c r="C34" s="82">
        <v>38.200000000000003</v>
      </c>
      <c r="D34" s="82">
        <v>13.5</v>
      </c>
      <c r="E34" s="82"/>
    </row>
    <row r="35" spans="2:5" x14ac:dyDescent="0.25">
      <c r="B35" s="82" t="s">
        <v>12</v>
      </c>
      <c r="C35" s="82">
        <v>20.2</v>
      </c>
      <c r="D35" s="82">
        <v>14.2</v>
      </c>
      <c r="E35" s="82"/>
    </row>
    <row r="36" spans="2:5" x14ac:dyDescent="0.25">
      <c r="B36" s="82" t="s">
        <v>13</v>
      </c>
      <c r="C36" s="82">
        <v>27.6</v>
      </c>
      <c r="D36" s="82">
        <v>37.1</v>
      </c>
      <c r="E36" s="82"/>
    </row>
    <row r="37" spans="2:5" x14ac:dyDescent="0.25">
      <c r="B37" s="82" t="s">
        <v>14</v>
      </c>
      <c r="C37" s="82">
        <v>14</v>
      </c>
      <c r="D37" s="82">
        <v>35.200000000000003</v>
      </c>
      <c r="E37" s="82"/>
    </row>
  </sheetData>
  <mergeCells count="5">
    <mergeCell ref="A1:G1"/>
    <mergeCell ref="A2:G2"/>
    <mergeCell ref="A28:G28"/>
    <mergeCell ref="A29:G29"/>
    <mergeCell ref="A30:G3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opLeftCell="A13" workbookViewId="0">
      <selection activeCell="A33" sqref="A33:G33"/>
    </sheetView>
  </sheetViews>
  <sheetFormatPr baseColWidth="10" defaultRowHeight="15" x14ac:dyDescent="0.25"/>
  <cols>
    <col min="1" max="1" width="24" customWidth="1"/>
  </cols>
  <sheetData>
    <row r="1" spans="1:9" x14ac:dyDescent="0.25">
      <c r="A1" s="108" t="s">
        <v>66</v>
      </c>
      <c r="B1" s="108"/>
      <c r="C1" s="108"/>
      <c r="D1" s="108"/>
      <c r="E1" s="108"/>
    </row>
    <row r="2" spans="1:9" x14ac:dyDescent="0.25">
      <c r="A2" s="108" t="s">
        <v>111</v>
      </c>
      <c r="B2" s="108"/>
      <c r="C2" s="108"/>
      <c r="D2" s="108"/>
      <c r="E2" s="108"/>
      <c r="I2" t="s">
        <v>125</v>
      </c>
    </row>
    <row r="29" spans="1:7" x14ac:dyDescent="0.25">
      <c r="A29" s="130" t="s">
        <v>108</v>
      </c>
      <c r="B29" s="130"/>
      <c r="C29" s="130"/>
    </row>
    <row r="30" spans="1:7" ht="24.75" customHeight="1" x14ac:dyDescent="0.25">
      <c r="A30" s="129" t="s">
        <v>110</v>
      </c>
      <c r="B30" s="130"/>
      <c r="C30" s="130"/>
      <c r="D30" s="130"/>
      <c r="E30" s="130"/>
      <c r="F30" s="130"/>
      <c r="G30" s="130"/>
    </row>
    <row r="31" spans="1:7" ht="40.5" customHeight="1" x14ac:dyDescent="0.25">
      <c r="A31" s="128" t="s">
        <v>126</v>
      </c>
      <c r="B31" s="128"/>
      <c r="C31" s="128"/>
      <c r="D31" s="128"/>
      <c r="E31" s="128"/>
      <c r="F31" s="128"/>
      <c r="G31" s="128"/>
    </row>
    <row r="32" spans="1:7" ht="35.25" customHeight="1" x14ac:dyDescent="0.25">
      <c r="A32" s="129" t="s">
        <v>119</v>
      </c>
      <c r="B32" s="129"/>
      <c r="C32" s="129"/>
      <c r="D32" s="129"/>
      <c r="E32" s="129"/>
      <c r="F32" s="129"/>
      <c r="G32" s="129"/>
    </row>
    <row r="33" spans="1:20" x14ac:dyDescent="0.25">
      <c r="A33" s="127" t="s">
        <v>107</v>
      </c>
      <c r="B33" s="127"/>
      <c r="C33" s="127"/>
      <c r="D33" s="127"/>
      <c r="E33" s="127"/>
      <c r="F33" s="127"/>
      <c r="G33" s="127"/>
    </row>
    <row r="35" spans="1:20" x14ac:dyDescent="0.25">
      <c r="A35" s="82" t="s">
        <v>104</v>
      </c>
      <c r="B35" s="82">
        <v>2000</v>
      </c>
      <c r="C35" s="82">
        <f>B35+1</f>
        <v>2001</v>
      </c>
      <c r="D35" s="82">
        <f t="shared" ref="D35:T35" si="0">C35+1</f>
        <v>2002</v>
      </c>
      <c r="E35" s="82">
        <f t="shared" si="0"/>
        <v>2003</v>
      </c>
      <c r="F35" s="82">
        <f t="shared" si="0"/>
        <v>2004</v>
      </c>
      <c r="G35" s="82">
        <f t="shared" si="0"/>
        <v>2005</v>
      </c>
      <c r="H35" s="82">
        <f t="shared" si="0"/>
        <v>2006</v>
      </c>
      <c r="I35" s="82">
        <f t="shared" si="0"/>
        <v>2007</v>
      </c>
      <c r="J35" s="82">
        <f t="shared" si="0"/>
        <v>2008</v>
      </c>
      <c r="K35" s="82">
        <f t="shared" si="0"/>
        <v>2009</v>
      </c>
      <c r="L35" s="82">
        <f t="shared" si="0"/>
        <v>2010</v>
      </c>
      <c r="M35" s="82">
        <f t="shared" si="0"/>
        <v>2011</v>
      </c>
      <c r="N35" s="82">
        <f t="shared" si="0"/>
        <v>2012</v>
      </c>
      <c r="O35" s="82">
        <f t="shared" si="0"/>
        <v>2013</v>
      </c>
      <c r="P35" s="82">
        <f t="shared" si="0"/>
        <v>2014</v>
      </c>
      <c r="Q35" s="82">
        <f t="shared" si="0"/>
        <v>2015</v>
      </c>
      <c r="R35" s="82">
        <f t="shared" si="0"/>
        <v>2016</v>
      </c>
      <c r="S35" s="82">
        <f t="shared" si="0"/>
        <v>2017</v>
      </c>
      <c r="T35" s="82">
        <f t="shared" si="0"/>
        <v>2018</v>
      </c>
    </row>
    <row r="36" spans="1:20" x14ac:dyDescent="0.25">
      <c r="A36" s="82" t="s">
        <v>105</v>
      </c>
      <c r="B36" s="110">
        <v>34.299999999999997</v>
      </c>
      <c r="C36" s="110">
        <v>33.4</v>
      </c>
      <c r="D36" s="110">
        <v>33.6</v>
      </c>
      <c r="E36" s="110">
        <v>30.5</v>
      </c>
      <c r="F36" s="110">
        <v>29.6</v>
      </c>
      <c r="G36" s="110">
        <v>29.1</v>
      </c>
      <c r="H36" s="110">
        <v>25.8</v>
      </c>
      <c r="I36" s="110">
        <v>24.8</v>
      </c>
      <c r="J36" s="110">
        <v>24.5</v>
      </c>
      <c r="K36" s="110">
        <v>27.8</v>
      </c>
      <c r="L36" s="82"/>
      <c r="M36" s="82"/>
      <c r="N36" s="82"/>
      <c r="O36" s="82"/>
      <c r="P36" s="82"/>
      <c r="Q36" s="82"/>
      <c r="R36" s="82"/>
      <c r="S36" s="82"/>
      <c r="T36" s="82"/>
    </row>
    <row r="37" spans="1:20" x14ac:dyDescent="0.25">
      <c r="A37" s="82" t="s">
        <v>106</v>
      </c>
      <c r="B37" s="110">
        <v>36.299999999999997</v>
      </c>
      <c r="C37" s="110">
        <v>35.200000000000003</v>
      </c>
      <c r="D37" s="110">
        <v>35.299999999999997</v>
      </c>
      <c r="E37" s="110">
        <v>32.1</v>
      </c>
      <c r="F37" s="110">
        <v>31</v>
      </c>
      <c r="G37" s="110">
        <v>30.5</v>
      </c>
      <c r="H37" s="110">
        <v>27.1</v>
      </c>
      <c r="I37" s="110">
        <v>26.1</v>
      </c>
      <c r="J37" s="110">
        <v>25.7</v>
      </c>
      <c r="K37" s="110">
        <v>29.3</v>
      </c>
      <c r="L37" s="82"/>
      <c r="M37" s="82"/>
      <c r="N37" s="82"/>
      <c r="O37" s="82"/>
      <c r="P37" s="82"/>
      <c r="Q37" s="82"/>
      <c r="R37" s="82"/>
      <c r="S37" s="82"/>
      <c r="T37" s="82"/>
    </row>
    <row r="38" spans="1:20" x14ac:dyDescent="0.25">
      <c r="A38" s="82" t="s">
        <v>105</v>
      </c>
      <c r="B38" s="82"/>
      <c r="C38" s="82"/>
      <c r="D38" s="82"/>
      <c r="E38" s="82"/>
      <c r="F38" s="82"/>
      <c r="G38" s="82"/>
      <c r="H38" s="82"/>
      <c r="I38" s="82"/>
      <c r="J38" s="82"/>
      <c r="K38" s="110">
        <v>26.1</v>
      </c>
      <c r="L38" s="110">
        <v>26.4</v>
      </c>
      <c r="M38" s="110">
        <v>26.3</v>
      </c>
      <c r="N38" s="110">
        <v>28.9</v>
      </c>
      <c r="O38" s="110">
        <v>28.4</v>
      </c>
      <c r="P38" s="110">
        <v>28.3</v>
      </c>
      <c r="Q38" s="110">
        <v>28.5</v>
      </c>
      <c r="R38" s="110">
        <v>28</v>
      </c>
      <c r="S38" s="110">
        <v>27.7</v>
      </c>
      <c r="T38" s="110">
        <v>27.5</v>
      </c>
    </row>
    <row r="39" spans="1:20" x14ac:dyDescent="0.25">
      <c r="A39" s="82" t="s">
        <v>106</v>
      </c>
      <c r="B39" s="82"/>
      <c r="C39" s="82"/>
      <c r="D39" s="82"/>
      <c r="E39" s="82"/>
      <c r="F39" s="82"/>
      <c r="G39" s="82"/>
      <c r="H39" s="82"/>
      <c r="I39" s="82"/>
      <c r="J39" s="82"/>
      <c r="K39" s="110">
        <v>27.6</v>
      </c>
      <c r="L39" s="110">
        <v>27.9</v>
      </c>
      <c r="M39" s="110">
        <v>27.7</v>
      </c>
      <c r="N39" s="110">
        <v>30.3</v>
      </c>
      <c r="O39" s="110">
        <v>30</v>
      </c>
      <c r="P39" s="110">
        <v>29.8</v>
      </c>
      <c r="Q39" s="110">
        <v>29.9</v>
      </c>
      <c r="R39" s="110">
        <v>29.3</v>
      </c>
      <c r="S39" s="110">
        <v>29</v>
      </c>
      <c r="T39" s="110">
        <v>28.8</v>
      </c>
    </row>
  </sheetData>
  <mergeCells count="5">
    <mergeCell ref="A31:G31"/>
    <mergeCell ref="A32:G32"/>
    <mergeCell ref="A33:G33"/>
    <mergeCell ref="A29:C29"/>
    <mergeCell ref="A30:G3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opLeftCell="A13" workbookViewId="0">
      <selection activeCell="H30" sqref="H30"/>
    </sheetView>
  </sheetViews>
  <sheetFormatPr baseColWidth="10" defaultRowHeight="15" x14ac:dyDescent="0.25"/>
  <cols>
    <col min="1" max="1" width="28" customWidth="1"/>
  </cols>
  <sheetData>
    <row r="1" spans="1:4" x14ac:dyDescent="0.25">
      <c r="A1" s="108" t="s">
        <v>103</v>
      </c>
      <c r="B1" s="108"/>
      <c r="C1" s="108"/>
      <c r="D1" s="108"/>
    </row>
    <row r="2" spans="1:4" x14ac:dyDescent="0.25">
      <c r="A2" s="108" t="s">
        <v>112</v>
      </c>
      <c r="B2" s="108"/>
      <c r="C2" s="108"/>
      <c r="D2" s="108"/>
    </row>
    <row r="27" spans="1:7" ht="28.5" customHeight="1" x14ac:dyDescent="0.25"/>
    <row r="28" spans="1:7" ht="27.75" customHeight="1" x14ac:dyDescent="0.25">
      <c r="A28" s="129" t="s">
        <v>115</v>
      </c>
      <c r="B28" s="129"/>
      <c r="C28" s="129"/>
      <c r="D28" s="129"/>
      <c r="E28" s="129"/>
      <c r="F28" s="129"/>
      <c r="G28" s="129"/>
    </row>
    <row r="29" spans="1:7" ht="27.75" customHeight="1" x14ac:dyDescent="0.25">
      <c r="A29" s="126" t="s">
        <v>127</v>
      </c>
      <c r="B29" s="126"/>
      <c r="C29" s="126"/>
      <c r="D29" s="126"/>
      <c r="E29" s="126"/>
      <c r="F29" s="126"/>
      <c r="G29" s="126"/>
    </row>
    <row r="30" spans="1:7" ht="28.5" customHeight="1" x14ac:dyDescent="0.25">
      <c r="A30" s="128" t="s">
        <v>126</v>
      </c>
      <c r="B30" s="128"/>
      <c r="C30" s="128"/>
      <c r="D30" s="128"/>
      <c r="E30" s="128"/>
      <c r="F30" s="128"/>
      <c r="G30" s="128"/>
    </row>
    <row r="31" spans="1:7" ht="35.25" customHeight="1" x14ac:dyDescent="0.25">
      <c r="A31" s="129" t="s">
        <v>119</v>
      </c>
      <c r="B31" s="129"/>
      <c r="C31" s="129"/>
      <c r="D31" s="129"/>
      <c r="E31" s="129"/>
      <c r="F31" s="129"/>
      <c r="G31" s="129"/>
    </row>
    <row r="32" spans="1:7" x14ac:dyDescent="0.25">
      <c r="A32" s="127" t="s">
        <v>107</v>
      </c>
      <c r="B32" s="127"/>
      <c r="C32" s="127"/>
      <c r="D32" s="127"/>
      <c r="E32" s="127"/>
      <c r="F32" s="127"/>
      <c r="G32" s="127"/>
    </row>
    <row r="34" spans="1:21" x14ac:dyDescent="0.25">
      <c r="B34" s="131"/>
      <c r="C34" s="131"/>
      <c r="D34" s="131"/>
      <c r="E34" s="131"/>
      <c r="F34" s="131"/>
      <c r="G34" s="131"/>
      <c r="H34" s="131"/>
      <c r="I34" s="131"/>
      <c r="J34" s="131"/>
      <c r="K34" s="131"/>
      <c r="L34" s="131"/>
      <c r="M34" s="131"/>
      <c r="N34" s="131"/>
      <c r="O34" s="131"/>
      <c r="P34" s="131"/>
      <c r="Q34" s="131"/>
      <c r="R34" s="131"/>
      <c r="S34" s="131"/>
      <c r="T34" s="131"/>
      <c r="U34" s="109"/>
    </row>
    <row r="35" spans="1:21" x14ac:dyDescent="0.25">
      <c r="A35" s="82" t="s">
        <v>104</v>
      </c>
      <c r="B35" s="82">
        <v>2000</v>
      </c>
      <c r="C35" s="82">
        <f>B35+1</f>
        <v>2001</v>
      </c>
      <c r="D35" s="82">
        <f t="shared" ref="D35:K35" si="0">C35+1</f>
        <v>2002</v>
      </c>
      <c r="E35" s="82">
        <f t="shared" si="0"/>
        <v>2003</v>
      </c>
      <c r="F35" s="82">
        <f t="shared" si="0"/>
        <v>2004</v>
      </c>
      <c r="G35" s="82">
        <f t="shared" si="0"/>
        <v>2005</v>
      </c>
      <c r="H35" s="82">
        <f t="shared" si="0"/>
        <v>2006</v>
      </c>
      <c r="I35" s="82">
        <f t="shared" si="0"/>
        <v>2007</v>
      </c>
      <c r="J35" s="82">
        <f t="shared" si="0"/>
        <v>2008</v>
      </c>
      <c r="K35" s="82">
        <f t="shared" si="0"/>
        <v>2009</v>
      </c>
      <c r="L35" s="82">
        <v>2010</v>
      </c>
      <c r="M35" s="82">
        <f>L35+1</f>
        <v>2011</v>
      </c>
      <c r="N35" s="82">
        <f t="shared" ref="N35:S35" si="1">M35+1</f>
        <v>2012</v>
      </c>
      <c r="O35" s="82">
        <f t="shared" si="1"/>
        <v>2013</v>
      </c>
      <c r="P35" s="82">
        <f t="shared" si="1"/>
        <v>2014</v>
      </c>
      <c r="Q35" s="82">
        <f t="shared" si="1"/>
        <v>2015</v>
      </c>
      <c r="R35" s="82">
        <f t="shared" si="1"/>
        <v>2016</v>
      </c>
      <c r="S35" s="82">
        <f t="shared" si="1"/>
        <v>2017</v>
      </c>
      <c r="T35" s="82">
        <f>S35+1</f>
        <v>2018</v>
      </c>
    </row>
    <row r="36" spans="1:21" x14ac:dyDescent="0.25">
      <c r="A36" s="82" t="s">
        <v>105</v>
      </c>
      <c r="B36" s="110">
        <v>16.100000000000001</v>
      </c>
      <c r="C36" s="110">
        <v>15</v>
      </c>
      <c r="D36" s="110">
        <v>14.3</v>
      </c>
      <c r="E36" s="110">
        <v>14.3</v>
      </c>
      <c r="F36" s="110">
        <v>14.7</v>
      </c>
      <c r="G36" s="110">
        <v>14.5</v>
      </c>
      <c r="H36" s="110">
        <v>13.9</v>
      </c>
      <c r="I36" s="110">
        <v>13.1</v>
      </c>
      <c r="J36" s="110">
        <v>13.3</v>
      </c>
      <c r="K36" s="110">
        <v>13.8</v>
      </c>
      <c r="L36" s="82"/>
      <c r="M36" s="82"/>
      <c r="N36" s="82"/>
      <c r="O36" s="82"/>
      <c r="P36" s="82"/>
      <c r="Q36" s="82"/>
      <c r="R36" s="82"/>
      <c r="S36" s="82"/>
      <c r="T36" s="82"/>
    </row>
    <row r="37" spans="1:21" x14ac:dyDescent="0.25">
      <c r="A37" s="82" t="s">
        <v>106</v>
      </c>
      <c r="B37" s="110">
        <v>11.4</v>
      </c>
      <c r="C37" s="110">
        <v>10.5</v>
      </c>
      <c r="D37" s="110">
        <v>10</v>
      </c>
      <c r="E37" s="110">
        <v>9.9</v>
      </c>
      <c r="F37" s="110">
        <v>10.6</v>
      </c>
      <c r="G37" s="110">
        <v>10.3</v>
      </c>
      <c r="H37" s="110">
        <v>9.5</v>
      </c>
      <c r="I37" s="110">
        <v>8.4</v>
      </c>
      <c r="J37" s="110">
        <v>8.9</v>
      </c>
      <c r="K37" s="110">
        <v>9.3000000000000007</v>
      </c>
      <c r="L37" s="82"/>
      <c r="M37" s="82"/>
      <c r="N37" s="82"/>
      <c r="O37" s="82"/>
      <c r="P37" s="82"/>
      <c r="Q37" s="82"/>
      <c r="R37" s="82"/>
      <c r="S37" s="82"/>
      <c r="T37" s="82"/>
    </row>
    <row r="38" spans="1:21" x14ac:dyDescent="0.25">
      <c r="A38" s="82" t="s">
        <v>105</v>
      </c>
      <c r="B38" s="82"/>
      <c r="C38" s="82"/>
      <c r="D38" s="82"/>
      <c r="E38" s="82"/>
      <c r="F38" s="82"/>
      <c r="G38" s="82"/>
      <c r="H38" s="82"/>
      <c r="I38" s="82"/>
      <c r="J38" s="82"/>
      <c r="K38" s="110">
        <v>11.2</v>
      </c>
      <c r="L38" s="110">
        <v>11.3</v>
      </c>
      <c r="M38" s="110">
        <v>11.7</v>
      </c>
      <c r="N38" s="110">
        <v>13.9</v>
      </c>
      <c r="O38" s="110">
        <v>13.8</v>
      </c>
      <c r="P38" s="110">
        <v>13.8</v>
      </c>
      <c r="Q38" s="110">
        <v>13.2</v>
      </c>
      <c r="R38" s="110">
        <v>13.1</v>
      </c>
      <c r="S38" s="110">
        <v>13.2</v>
      </c>
      <c r="T38" s="110">
        <v>13.2</v>
      </c>
    </row>
    <row r="39" spans="1:21" x14ac:dyDescent="0.25">
      <c r="A39" s="82" t="s">
        <v>106</v>
      </c>
      <c r="B39" s="82"/>
      <c r="C39" s="82"/>
      <c r="D39" s="82"/>
      <c r="E39" s="82"/>
      <c r="F39" s="82"/>
      <c r="G39" s="82"/>
      <c r="H39" s="82"/>
      <c r="I39" s="82"/>
      <c r="J39" s="82"/>
      <c r="K39" s="110">
        <v>6.1</v>
      </c>
      <c r="L39" s="110">
        <v>6.3</v>
      </c>
      <c r="M39" s="110">
        <v>6.9</v>
      </c>
      <c r="N39" s="110">
        <v>9.9</v>
      </c>
      <c r="O39" s="110">
        <v>9.1999999999999993</v>
      </c>
      <c r="P39" s="110">
        <v>9.5</v>
      </c>
      <c r="Q39" s="110">
        <v>8.9</v>
      </c>
      <c r="R39" s="110">
        <v>8.9</v>
      </c>
      <c r="S39" s="110">
        <v>9.1</v>
      </c>
      <c r="T39" s="110">
        <v>8.9</v>
      </c>
    </row>
  </sheetData>
  <mergeCells count="7">
    <mergeCell ref="A28:G28"/>
    <mergeCell ref="L34:T34"/>
    <mergeCell ref="B34:K34"/>
    <mergeCell ref="A29:G29"/>
    <mergeCell ref="A30:G30"/>
    <mergeCell ref="A32:G32"/>
    <mergeCell ref="A31:G3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opLeftCell="A7" workbookViewId="0">
      <selection activeCell="F2" sqref="F2"/>
    </sheetView>
  </sheetViews>
  <sheetFormatPr baseColWidth="10" defaultRowHeight="15" x14ac:dyDescent="0.25"/>
  <cols>
    <col min="1" max="1" width="18.7109375" customWidth="1"/>
  </cols>
  <sheetData>
    <row r="1" spans="1:9" x14ac:dyDescent="0.25">
      <c r="A1" s="108" t="s">
        <v>109</v>
      </c>
      <c r="B1" s="108"/>
      <c r="C1" s="108"/>
      <c r="D1" s="108"/>
      <c r="E1" s="108"/>
    </row>
    <row r="2" spans="1:9" x14ac:dyDescent="0.25">
      <c r="A2" s="108" t="s">
        <v>113</v>
      </c>
      <c r="B2" s="108"/>
      <c r="C2" s="108"/>
      <c r="D2" s="108"/>
      <c r="E2" s="108"/>
    </row>
    <row r="3" spans="1:9" x14ac:dyDescent="0.25">
      <c r="I3" s="148" t="s">
        <v>29</v>
      </c>
    </row>
    <row r="28" spans="1:7" x14ac:dyDescent="0.25">
      <c r="A28" s="111" t="s">
        <v>108</v>
      </c>
      <c r="B28" s="111"/>
      <c r="C28" s="111"/>
      <c r="D28" s="112"/>
    </row>
    <row r="29" spans="1:7" ht="25.5" customHeight="1" x14ac:dyDescent="0.25">
      <c r="A29" s="129" t="s">
        <v>114</v>
      </c>
      <c r="B29" s="130"/>
      <c r="C29" s="130"/>
      <c r="D29" s="130"/>
      <c r="E29" s="130"/>
      <c r="F29" s="130"/>
      <c r="G29" s="130"/>
    </row>
    <row r="30" spans="1:7" ht="36" customHeight="1" x14ac:dyDescent="0.25">
      <c r="A30" s="128" t="s">
        <v>126</v>
      </c>
      <c r="B30" s="128"/>
      <c r="C30" s="128"/>
      <c r="D30" s="128"/>
      <c r="E30" s="128"/>
      <c r="F30" s="128"/>
      <c r="G30" s="128"/>
    </row>
    <row r="31" spans="1:7" ht="36.75" customHeight="1" x14ac:dyDescent="0.25">
      <c r="A31" s="129" t="s">
        <v>119</v>
      </c>
      <c r="B31" s="129"/>
      <c r="C31" s="129"/>
      <c r="D31" s="129"/>
      <c r="E31" s="129"/>
      <c r="F31" s="129"/>
      <c r="G31" s="129"/>
    </row>
    <row r="32" spans="1:7" x14ac:dyDescent="0.25">
      <c r="A32" s="127" t="s">
        <v>107</v>
      </c>
      <c r="B32" s="127"/>
      <c r="C32" s="127"/>
      <c r="D32" s="127"/>
      <c r="E32" s="127"/>
      <c r="F32" s="127"/>
      <c r="G32" s="127"/>
    </row>
    <row r="35" spans="1:20" x14ac:dyDescent="0.25">
      <c r="A35" s="82" t="s">
        <v>104</v>
      </c>
      <c r="B35" s="82">
        <v>2000</v>
      </c>
      <c r="C35" s="82">
        <f>B35+1</f>
        <v>2001</v>
      </c>
      <c r="D35" s="82">
        <f t="shared" ref="D35:T35" si="0">C35+1</f>
        <v>2002</v>
      </c>
      <c r="E35" s="82">
        <f t="shared" si="0"/>
        <v>2003</v>
      </c>
      <c r="F35" s="82">
        <f t="shared" si="0"/>
        <v>2004</v>
      </c>
      <c r="G35" s="82">
        <f t="shared" si="0"/>
        <v>2005</v>
      </c>
      <c r="H35" s="82">
        <f t="shared" si="0"/>
        <v>2006</v>
      </c>
      <c r="I35" s="82">
        <f t="shared" si="0"/>
        <v>2007</v>
      </c>
      <c r="J35" s="82">
        <f t="shared" si="0"/>
        <v>2008</v>
      </c>
      <c r="K35" s="82">
        <f t="shared" si="0"/>
        <v>2009</v>
      </c>
      <c r="L35" s="82">
        <f t="shared" si="0"/>
        <v>2010</v>
      </c>
      <c r="M35" s="82">
        <f t="shared" si="0"/>
        <v>2011</v>
      </c>
      <c r="N35" s="82">
        <f t="shared" si="0"/>
        <v>2012</v>
      </c>
      <c r="O35" s="82">
        <f t="shared" si="0"/>
        <v>2013</v>
      </c>
      <c r="P35" s="82">
        <f t="shared" si="0"/>
        <v>2014</v>
      </c>
      <c r="Q35" s="82">
        <f t="shared" si="0"/>
        <v>2015</v>
      </c>
      <c r="R35" s="82">
        <f t="shared" si="0"/>
        <v>2016</v>
      </c>
      <c r="S35" s="82">
        <f t="shared" si="0"/>
        <v>2017</v>
      </c>
      <c r="T35" s="82">
        <f t="shared" si="0"/>
        <v>2018</v>
      </c>
    </row>
    <row r="36" spans="1:20" x14ac:dyDescent="0.25">
      <c r="A36" s="82" t="s">
        <v>105</v>
      </c>
      <c r="B36" s="110">
        <v>19.3</v>
      </c>
      <c r="C36" s="110">
        <f>100-82.7</f>
        <v>17.299999999999997</v>
      </c>
      <c r="D36" s="110">
        <f>100-85.4</f>
        <v>14.599999999999994</v>
      </c>
      <c r="E36" s="110">
        <f>100-87.4</f>
        <v>12.599999999999994</v>
      </c>
      <c r="F36" s="110">
        <v>11</v>
      </c>
      <c r="G36" s="110">
        <f>100-89.1</f>
        <v>10.900000000000006</v>
      </c>
      <c r="H36" s="110">
        <f>100-90.9</f>
        <v>9.0999999999999943</v>
      </c>
      <c r="I36" s="110">
        <f>100-91.2</f>
        <v>8.7999999999999972</v>
      </c>
      <c r="J36" s="110">
        <f>100-92.3</f>
        <v>7.7000000000000028</v>
      </c>
      <c r="K36" s="110">
        <v>7</v>
      </c>
      <c r="L36" s="82"/>
      <c r="M36" s="82"/>
      <c r="N36" s="82"/>
      <c r="O36" s="82"/>
      <c r="P36" s="82"/>
      <c r="Q36" s="82"/>
      <c r="R36" s="82"/>
      <c r="S36" s="82"/>
      <c r="T36" s="82"/>
    </row>
    <row r="37" spans="1:20" x14ac:dyDescent="0.25">
      <c r="A37" s="82" t="s">
        <v>106</v>
      </c>
      <c r="B37" s="110">
        <v>14.7</v>
      </c>
      <c r="C37" s="110">
        <v>12.9</v>
      </c>
      <c r="D37" s="110">
        <v>10.3</v>
      </c>
      <c r="E37" s="110">
        <v>8.1</v>
      </c>
      <c r="F37" s="110">
        <v>6.7</v>
      </c>
      <c r="G37" s="110">
        <v>6.6</v>
      </c>
      <c r="H37" s="110">
        <v>4.5</v>
      </c>
      <c r="I37" s="110">
        <v>3.8</v>
      </c>
      <c r="J37" s="110">
        <v>3</v>
      </c>
      <c r="K37" s="110">
        <v>2.2000000000000002</v>
      </c>
      <c r="L37" s="110"/>
      <c r="M37" s="110"/>
      <c r="N37" s="110"/>
      <c r="O37" s="110"/>
      <c r="P37" s="110"/>
      <c r="Q37" s="110"/>
      <c r="R37" s="110"/>
      <c r="S37" s="110"/>
      <c r="T37" s="110"/>
    </row>
    <row r="38" spans="1:20" x14ac:dyDescent="0.25">
      <c r="A38" s="82" t="s">
        <v>105</v>
      </c>
      <c r="B38" s="82"/>
      <c r="C38" s="82"/>
      <c r="D38" s="82"/>
      <c r="E38" s="82"/>
      <c r="F38" s="82"/>
      <c r="G38" s="82"/>
      <c r="H38" s="82"/>
      <c r="I38" s="82"/>
      <c r="J38" s="82"/>
      <c r="K38" s="110">
        <f>100-91.6</f>
        <v>8.4000000000000057</v>
      </c>
      <c r="L38" s="110">
        <f>100-92.4</f>
        <v>7.5999999999999943</v>
      </c>
      <c r="M38" s="110">
        <f>100-92.5</f>
        <v>7.5</v>
      </c>
      <c r="N38" s="110">
        <v>6.2</v>
      </c>
      <c r="O38" s="110">
        <v>8.5</v>
      </c>
      <c r="P38" s="110">
        <f>100-92.6</f>
        <v>7.4000000000000057</v>
      </c>
      <c r="Q38" s="110">
        <f>100-92.4</f>
        <v>7.5999999999999943</v>
      </c>
      <c r="R38" s="110">
        <f>100-92.6</f>
        <v>7.4000000000000057</v>
      </c>
      <c r="S38" s="110">
        <f>100-93.3</f>
        <v>6.7000000000000028</v>
      </c>
      <c r="T38" s="110">
        <f>100-93.5</f>
        <v>6.5</v>
      </c>
    </row>
    <row r="39" spans="1:20" x14ac:dyDescent="0.25">
      <c r="A39" s="82" t="s">
        <v>106</v>
      </c>
      <c r="B39" s="110"/>
      <c r="C39" s="110"/>
      <c r="D39" s="110"/>
      <c r="E39" s="110"/>
      <c r="F39" s="110"/>
      <c r="G39" s="110"/>
      <c r="H39" s="110"/>
      <c r="I39" s="110"/>
      <c r="J39" s="110"/>
      <c r="K39" s="110">
        <v>3.1</v>
      </c>
      <c r="L39" s="110">
        <v>2.4</v>
      </c>
      <c r="M39" s="110">
        <v>2.4</v>
      </c>
      <c r="N39" s="110">
        <v>1.7</v>
      </c>
      <c r="O39" s="110">
        <v>3.5</v>
      </c>
      <c r="P39" s="110">
        <v>2.7</v>
      </c>
      <c r="Q39" s="110">
        <v>3</v>
      </c>
      <c r="R39" s="110">
        <v>2.9</v>
      </c>
      <c r="S39" s="110">
        <v>2.2999999999999998</v>
      </c>
      <c r="T39" s="110">
        <v>1.8</v>
      </c>
    </row>
  </sheetData>
  <mergeCells count="4">
    <mergeCell ref="A29:G29"/>
    <mergeCell ref="A30:G30"/>
    <mergeCell ref="A31:G31"/>
    <mergeCell ref="A32:G32"/>
  </mergeCells>
  <pageMargins left="0.7" right="0.7" top="0.75" bottom="0.75" header="0.3" footer="0.3"/>
  <pageSetup paperSize="9" orientation="portrait" r:id="rId1"/>
  <ignoredErrors>
    <ignoredError sqref="Q3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opLeftCell="A7" workbookViewId="0">
      <selection activeCell="A31" sqref="A31:M31"/>
    </sheetView>
  </sheetViews>
  <sheetFormatPr baseColWidth="10" defaultRowHeight="15" x14ac:dyDescent="0.25"/>
  <cols>
    <col min="1" max="1" width="85.28515625" customWidth="1"/>
    <col min="4" max="4" width="14.42578125" bestFit="1" customWidth="1"/>
  </cols>
  <sheetData>
    <row r="1" spans="1:14" x14ac:dyDescent="0.25">
      <c r="A1" s="141" t="s">
        <v>2</v>
      </c>
      <c r="B1" s="141"/>
      <c r="C1" s="141"/>
      <c r="D1" s="141"/>
      <c r="E1" s="141"/>
      <c r="F1" s="141"/>
      <c r="G1" s="141"/>
      <c r="H1" s="141"/>
      <c r="I1" s="141"/>
      <c r="J1" s="141"/>
      <c r="K1" s="141"/>
      <c r="L1" s="141"/>
      <c r="M1" s="141"/>
    </row>
    <row r="2" spans="1:14" x14ac:dyDescent="0.25">
      <c r="A2" s="141" t="s">
        <v>61</v>
      </c>
      <c r="B2" s="141"/>
      <c r="C2" s="141"/>
      <c r="D2" s="141"/>
      <c r="E2" s="141"/>
      <c r="F2" s="141"/>
      <c r="G2" s="141"/>
      <c r="H2" s="141"/>
      <c r="I2" s="141"/>
      <c r="J2" s="141"/>
      <c r="K2" s="141"/>
      <c r="L2" s="141"/>
      <c r="M2" s="141"/>
    </row>
    <row r="3" spans="1:14" x14ac:dyDescent="0.25">
      <c r="A3" s="113"/>
      <c r="B3" s="113"/>
      <c r="C3" s="113"/>
      <c r="D3" s="113"/>
      <c r="E3" s="113"/>
      <c r="F3" s="113"/>
      <c r="G3" s="113"/>
      <c r="H3" s="113"/>
      <c r="I3" s="113"/>
      <c r="J3" s="113"/>
      <c r="K3" s="113"/>
      <c r="L3" s="113"/>
      <c r="M3" s="149" t="s">
        <v>29</v>
      </c>
    </row>
    <row r="4" spans="1:14" ht="38.25" customHeight="1" x14ac:dyDescent="0.25">
      <c r="A4" s="80"/>
      <c r="B4" s="135" t="s">
        <v>15</v>
      </c>
      <c r="C4" s="136"/>
      <c r="D4" s="137"/>
      <c r="E4" s="132" t="s">
        <v>51</v>
      </c>
      <c r="F4" s="132"/>
      <c r="G4" s="132"/>
      <c r="H4" s="132"/>
      <c r="I4" s="132"/>
      <c r="J4" s="132"/>
      <c r="K4" s="132"/>
      <c r="L4" s="132"/>
      <c r="M4" s="133"/>
    </row>
    <row r="5" spans="1:14" ht="76.5" customHeight="1" x14ac:dyDescent="0.25">
      <c r="A5" s="80"/>
      <c r="B5" s="138"/>
      <c r="C5" s="139"/>
      <c r="D5" s="140"/>
      <c r="E5" s="134" t="s">
        <v>52</v>
      </c>
      <c r="F5" s="132"/>
      <c r="G5" s="133"/>
      <c r="H5" s="134" t="s">
        <v>53</v>
      </c>
      <c r="I5" s="132"/>
      <c r="J5" s="133"/>
      <c r="K5" s="134" t="s">
        <v>54</v>
      </c>
      <c r="L5" s="132"/>
      <c r="M5" s="133"/>
    </row>
    <row r="6" spans="1:14" ht="30" x14ac:dyDescent="0.25">
      <c r="A6" s="5"/>
      <c r="B6" s="74" t="s">
        <v>65</v>
      </c>
      <c r="C6" s="33" t="s">
        <v>3</v>
      </c>
      <c r="D6" s="22" t="s">
        <v>4</v>
      </c>
      <c r="E6" s="34" t="s">
        <v>24</v>
      </c>
      <c r="F6" s="33" t="s">
        <v>37</v>
      </c>
      <c r="G6" s="35" t="s">
        <v>38</v>
      </c>
      <c r="H6" s="34" t="s">
        <v>24</v>
      </c>
      <c r="I6" s="33" t="s">
        <v>37</v>
      </c>
      <c r="J6" s="35" t="s">
        <v>38</v>
      </c>
      <c r="K6" s="34" t="s">
        <v>24</v>
      </c>
      <c r="L6" s="33" t="s">
        <v>37</v>
      </c>
      <c r="M6" s="35" t="s">
        <v>38</v>
      </c>
      <c r="N6" s="2"/>
    </row>
    <row r="7" spans="1:14" x14ac:dyDescent="0.25">
      <c r="A7" s="1" t="s">
        <v>128</v>
      </c>
      <c r="B7" s="6"/>
      <c r="C7" s="27"/>
      <c r="D7" s="7"/>
      <c r="E7" s="28"/>
      <c r="F7" s="27"/>
      <c r="G7" s="27"/>
      <c r="H7" s="28"/>
      <c r="I7" s="27"/>
      <c r="J7" s="27"/>
      <c r="K7" s="28"/>
      <c r="L7" s="27"/>
      <c r="M7" s="27"/>
      <c r="N7" s="29"/>
    </row>
    <row r="8" spans="1:14" x14ac:dyDescent="0.25">
      <c r="A8" s="25" t="s">
        <v>5</v>
      </c>
      <c r="B8" s="26">
        <v>288000</v>
      </c>
      <c r="C8" s="7">
        <v>8.6999999999999993</v>
      </c>
      <c r="D8" s="8">
        <v>37.799999999999997</v>
      </c>
      <c r="E8" s="7">
        <v>18.5</v>
      </c>
      <c r="F8" s="7">
        <v>35.799999999999997</v>
      </c>
      <c r="G8" s="8">
        <v>8</v>
      </c>
      <c r="H8" s="7">
        <v>14.9</v>
      </c>
      <c r="I8" s="7">
        <v>14.2</v>
      </c>
      <c r="J8" s="8">
        <v>15.3</v>
      </c>
      <c r="K8" s="7">
        <v>9.6999999999999993</v>
      </c>
      <c r="L8" s="7">
        <v>7.8</v>
      </c>
      <c r="M8" s="8">
        <v>10.9</v>
      </c>
      <c r="N8" s="2"/>
    </row>
    <row r="9" spans="1:14" x14ac:dyDescent="0.25">
      <c r="A9" s="5" t="s">
        <v>6</v>
      </c>
      <c r="B9" s="6">
        <v>471000</v>
      </c>
      <c r="C9" s="7">
        <v>14.2</v>
      </c>
      <c r="D9" s="8">
        <v>15.4</v>
      </c>
      <c r="E9" s="9">
        <v>10.8</v>
      </c>
      <c r="F9" s="7">
        <v>47.8</v>
      </c>
      <c r="G9" s="8">
        <v>4.0999999999999996</v>
      </c>
      <c r="H9" s="9">
        <v>13.2</v>
      </c>
      <c r="I9" s="7">
        <v>6.3</v>
      </c>
      <c r="J9" s="8">
        <v>14.5</v>
      </c>
      <c r="K9" s="9">
        <v>7.8</v>
      </c>
      <c r="L9" s="7">
        <v>3.1</v>
      </c>
      <c r="M9" s="8">
        <v>8.6999999999999993</v>
      </c>
      <c r="N9" s="2"/>
    </row>
    <row r="10" spans="1:14" x14ac:dyDescent="0.25">
      <c r="A10" s="5" t="s">
        <v>7</v>
      </c>
      <c r="B10" s="6">
        <v>2550000</v>
      </c>
      <c r="C10" s="7">
        <v>77.099999999999994</v>
      </c>
      <c r="D10" s="8">
        <v>56.1</v>
      </c>
      <c r="E10" s="9">
        <v>31.6</v>
      </c>
      <c r="F10" s="7">
        <v>40.6</v>
      </c>
      <c r="G10" s="8">
        <v>20.100000000000001</v>
      </c>
      <c r="H10" s="9">
        <v>13</v>
      </c>
      <c r="I10" s="7">
        <v>12.4</v>
      </c>
      <c r="J10" s="8">
        <v>13.8</v>
      </c>
      <c r="K10" s="9">
        <v>5.9</v>
      </c>
      <c r="L10" s="7">
        <v>5.5</v>
      </c>
      <c r="M10" s="8">
        <v>6.4</v>
      </c>
      <c r="N10" s="2"/>
    </row>
    <row r="11" spans="1:14" x14ac:dyDescent="0.25">
      <c r="A11" s="10" t="s">
        <v>20</v>
      </c>
      <c r="B11" s="11">
        <v>1235000</v>
      </c>
      <c r="C11" s="12">
        <v>37.299999999999997</v>
      </c>
      <c r="D11" s="13">
        <v>49</v>
      </c>
      <c r="E11" s="14">
        <v>29.1</v>
      </c>
      <c r="F11" s="12">
        <v>40.299999999999997</v>
      </c>
      <c r="G11" s="13">
        <v>18.399999999999999</v>
      </c>
      <c r="H11" s="14">
        <v>14</v>
      </c>
      <c r="I11" s="12">
        <v>13.1</v>
      </c>
      <c r="J11" s="13">
        <v>14.8</v>
      </c>
      <c r="K11" s="14">
        <v>6</v>
      </c>
      <c r="L11" s="12">
        <v>4.9000000000000004</v>
      </c>
      <c r="M11" s="13">
        <v>7</v>
      </c>
      <c r="N11" s="2"/>
    </row>
    <row r="12" spans="1:14" x14ac:dyDescent="0.25">
      <c r="A12" s="10" t="s">
        <v>8</v>
      </c>
      <c r="B12" s="11">
        <v>81000</v>
      </c>
      <c r="C12" s="12">
        <v>2.5</v>
      </c>
      <c r="D12" s="13">
        <v>34.6</v>
      </c>
      <c r="E12" s="14">
        <v>18.899999999999999</v>
      </c>
      <c r="F12" s="12">
        <v>31.1</v>
      </c>
      <c r="G12" s="13">
        <v>12.4</v>
      </c>
      <c r="H12" s="14">
        <v>12.8</v>
      </c>
      <c r="I12" s="12">
        <v>13.3</v>
      </c>
      <c r="J12" s="13">
        <v>12.5</v>
      </c>
      <c r="K12" s="14">
        <v>5.8</v>
      </c>
      <c r="L12" s="12">
        <v>4.5</v>
      </c>
      <c r="M12" s="13">
        <v>6.5</v>
      </c>
      <c r="N12" s="2"/>
    </row>
    <row r="13" spans="1:14" x14ac:dyDescent="0.25">
      <c r="A13" s="10" t="s">
        <v>9</v>
      </c>
      <c r="B13" s="11">
        <v>115000</v>
      </c>
      <c r="C13" s="12">
        <v>3.5</v>
      </c>
      <c r="D13" s="13">
        <v>68.099999999999994</v>
      </c>
      <c r="E13" s="14">
        <v>26</v>
      </c>
      <c r="F13" s="12">
        <v>31.7</v>
      </c>
      <c r="G13" s="13">
        <v>13.7</v>
      </c>
      <c r="H13" s="14">
        <v>5.0999999999999996</v>
      </c>
      <c r="I13" s="12">
        <v>5.6</v>
      </c>
      <c r="J13" s="13">
        <v>4</v>
      </c>
      <c r="K13" s="14">
        <v>2.4</v>
      </c>
      <c r="L13" s="12">
        <v>2.7</v>
      </c>
      <c r="M13" s="13">
        <v>1.7</v>
      </c>
      <c r="N13" s="2"/>
    </row>
    <row r="14" spans="1:14" x14ac:dyDescent="0.25">
      <c r="A14" s="10" t="s">
        <v>10</v>
      </c>
      <c r="B14" s="11">
        <v>77000</v>
      </c>
      <c r="C14" s="12">
        <v>2.2999999999999998</v>
      </c>
      <c r="D14" s="13">
        <v>61.3</v>
      </c>
      <c r="E14" s="14">
        <v>25.6</v>
      </c>
      <c r="F14" s="12">
        <v>30.1</v>
      </c>
      <c r="G14" s="13">
        <v>18.600000000000001</v>
      </c>
      <c r="H14" s="14">
        <v>8.5</v>
      </c>
      <c r="I14" s="12">
        <v>7.9</v>
      </c>
      <c r="J14" s="13">
        <v>9.4</v>
      </c>
      <c r="K14" s="14">
        <v>4.9000000000000004</v>
      </c>
      <c r="L14" s="12">
        <v>4.8</v>
      </c>
      <c r="M14" s="13">
        <v>5</v>
      </c>
      <c r="N14" s="2"/>
    </row>
    <row r="15" spans="1:14" x14ac:dyDescent="0.25">
      <c r="A15" s="10" t="s">
        <v>21</v>
      </c>
      <c r="B15" s="11">
        <v>538000</v>
      </c>
      <c r="C15" s="12">
        <v>16.3</v>
      </c>
      <c r="D15" s="13">
        <v>57</v>
      </c>
      <c r="E15" s="14">
        <v>28.1</v>
      </c>
      <c r="F15" s="12">
        <v>37</v>
      </c>
      <c r="G15" s="13">
        <v>16.2</v>
      </c>
      <c r="H15" s="14">
        <v>9.1999999999999993</v>
      </c>
      <c r="I15" s="12">
        <v>7.9</v>
      </c>
      <c r="J15" s="13">
        <v>10.9</v>
      </c>
      <c r="K15" s="14">
        <v>4</v>
      </c>
      <c r="L15" s="12">
        <v>3</v>
      </c>
      <c r="M15" s="13">
        <v>5.2</v>
      </c>
      <c r="N15" s="2"/>
    </row>
    <row r="16" spans="1:14" x14ac:dyDescent="0.25">
      <c r="A16" s="10" t="s">
        <v>22</v>
      </c>
      <c r="B16" s="11">
        <v>168000</v>
      </c>
      <c r="C16" s="12">
        <v>5.0999999999999996</v>
      </c>
      <c r="D16" s="13">
        <v>79.599999999999994</v>
      </c>
      <c r="E16" s="14">
        <v>52</v>
      </c>
      <c r="F16" s="12">
        <v>56.1</v>
      </c>
      <c r="G16" s="13">
        <v>36</v>
      </c>
      <c r="H16" s="14">
        <v>11.6</v>
      </c>
      <c r="I16" s="12">
        <v>11.1</v>
      </c>
      <c r="J16" s="13">
        <v>13.3</v>
      </c>
      <c r="K16" s="14">
        <v>4</v>
      </c>
      <c r="L16" s="12">
        <v>4.0999999999999996</v>
      </c>
      <c r="M16" s="13">
        <v>3.2</v>
      </c>
      <c r="N16" s="2"/>
    </row>
    <row r="17" spans="1:14" x14ac:dyDescent="0.25">
      <c r="A17" s="10" t="s">
        <v>129</v>
      </c>
      <c r="B17" s="11">
        <v>336000</v>
      </c>
      <c r="C17" s="12">
        <v>10.1</v>
      </c>
      <c r="D17" s="13">
        <v>68.3</v>
      </c>
      <c r="E17" s="14">
        <v>42.5</v>
      </c>
      <c r="F17" s="12">
        <v>43.7</v>
      </c>
      <c r="G17" s="13">
        <v>39.799999999999997</v>
      </c>
      <c r="H17" s="14">
        <v>20.2</v>
      </c>
      <c r="I17" s="12">
        <v>20.399999999999999</v>
      </c>
      <c r="J17" s="13">
        <v>19.899999999999999</v>
      </c>
      <c r="K17" s="14">
        <v>11</v>
      </c>
      <c r="L17" s="12">
        <v>12.2</v>
      </c>
      <c r="M17" s="13">
        <v>8.4</v>
      </c>
      <c r="N17" s="2"/>
    </row>
    <row r="18" spans="1:14" x14ac:dyDescent="0.25">
      <c r="A18" s="1" t="s">
        <v>19</v>
      </c>
      <c r="B18" s="32"/>
      <c r="C18" s="30"/>
      <c r="D18" s="30"/>
      <c r="E18" s="31"/>
      <c r="F18" s="30"/>
      <c r="G18" s="30"/>
      <c r="H18" s="31"/>
      <c r="I18" s="30"/>
      <c r="J18" s="30"/>
      <c r="K18" s="31"/>
      <c r="L18" s="30"/>
      <c r="M18" s="30"/>
      <c r="N18" s="29"/>
    </row>
    <row r="19" spans="1:14" x14ac:dyDescent="0.25">
      <c r="A19" s="5" t="s">
        <v>11</v>
      </c>
      <c r="B19" s="6">
        <v>445000</v>
      </c>
      <c r="C19" s="12">
        <v>13.5</v>
      </c>
      <c r="D19" s="8">
        <v>56.1</v>
      </c>
      <c r="E19" s="9">
        <v>42.7</v>
      </c>
      <c r="F19" s="7">
        <v>55.9</v>
      </c>
      <c r="G19" s="8">
        <v>25.9</v>
      </c>
      <c r="H19" s="9">
        <v>9.1999999999999993</v>
      </c>
      <c r="I19" s="7">
        <v>7.9</v>
      </c>
      <c r="J19" s="8">
        <v>10.7</v>
      </c>
      <c r="K19" s="9">
        <v>4.9000000000000004</v>
      </c>
      <c r="L19" s="7">
        <v>4</v>
      </c>
      <c r="M19" s="8">
        <v>6</v>
      </c>
      <c r="N19" s="2"/>
    </row>
    <row r="20" spans="1:14" x14ac:dyDescent="0.25">
      <c r="A20" s="5" t="s">
        <v>12</v>
      </c>
      <c r="B20" s="6">
        <v>471000</v>
      </c>
      <c r="C20" s="12">
        <v>14.2</v>
      </c>
      <c r="D20" s="8">
        <v>51.9</v>
      </c>
      <c r="E20" s="9">
        <v>33</v>
      </c>
      <c r="F20" s="7">
        <v>46.5</v>
      </c>
      <c r="G20" s="8">
        <v>18.399999999999999</v>
      </c>
      <c r="H20" s="9">
        <v>12.6</v>
      </c>
      <c r="I20" s="7">
        <v>12.2</v>
      </c>
      <c r="J20" s="8">
        <v>12.9</v>
      </c>
      <c r="K20" s="9">
        <v>6.2</v>
      </c>
      <c r="L20" s="7">
        <v>5.7</v>
      </c>
      <c r="M20" s="8">
        <v>6.8</v>
      </c>
      <c r="N20" s="2"/>
    </row>
    <row r="21" spans="1:14" x14ac:dyDescent="0.25">
      <c r="A21" s="5" t="s">
        <v>13</v>
      </c>
      <c r="B21" s="6">
        <v>1228000</v>
      </c>
      <c r="C21" s="12">
        <v>37.1</v>
      </c>
      <c r="D21" s="8">
        <v>48.3</v>
      </c>
      <c r="E21" s="9">
        <v>25.8</v>
      </c>
      <c r="F21" s="7">
        <v>38.700000000000003</v>
      </c>
      <c r="G21" s="8">
        <v>13.8</v>
      </c>
      <c r="H21" s="9">
        <v>14.3</v>
      </c>
      <c r="I21" s="7">
        <v>13.2</v>
      </c>
      <c r="J21" s="8">
        <v>15.4</v>
      </c>
      <c r="K21" s="9">
        <v>7.3</v>
      </c>
      <c r="L21" s="7">
        <v>6.2</v>
      </c>
      <c r="M21" s="8">
        <v>8.3000000000000007</v>
      </c>
      <c r="N21" s="2"/>
    </row>
    <row r="22" spans="1:14" x14ac:dyDescent="0.25">
      <c r="A22" s="15" t="s">
        <v>14</v>
      </c>
      <c r="B22" s="16">
        <v>1165000</v>
      </c>
      <c r="C22" s="12">
        <v>35.200000000000003</v>
      </c>
      <c r="D22" s="17">
        <v>44.8</v>
      </c>
      <c r="E22" s="18">
        <v>21.2</v>
      </c>
      <c r="F22" s="19">
        <v>32.799999999999997</v>
      </c>
      <c r="G22" s="17">
        <v>11.9</v>
      </c>
      <c r="H22" s="18">
        <v>13.8</v>
      </c>
      <c r="I22" s="19">
        <v>13.2</v>
      </c>
      <c r="J22" s="17">
        <v>14.4</v>
      </c>
      <c r="K22" s="18">
        <v>6.4</v>
      </c>
      <c r="L22" s="19">
        <v>5.4</v>
      </c>
      <c r="M22" s="17">
        <v>7.1</v>
      </c>
      <c r="N22" s="2"/>
    </row>
    <row r="23" spans="1:14" x14ac:dyDescent="0.25">
      <c r="A23" s="20" t="s">
        <v>15</v>
      </c>
      <c r="B23" s="21">
        <v>3309000</v>
      </c>
      <c r="C23" s="4">
        <v>100</v>
      </c>
      <c r="D23" s="22">
        <v>48.6</v>
      </c>
      <c r="E23" s="23">
        <v>27.5</v>
      </c>
      <c r="F23" s="24">
        <v>40.6</v>
      </c>
      <c r="G23" s="22">
        <v>15</v>
      </c>
      <c r="H23" s="23">
        <v>13.2</v>
      </c>
      <c r="I23" s="24">
        <v>12.2</v>
      </c>
      <c r="J23" s="22">
        <v>14.1</v>
      </c>
      <c r="K23" s="23">
        <v>6.5</v>
      </c>
      <c r="L23" s="24">
        <v>5.5</v>
      </c>
      <c r="M23" s="22">
        <v>7.4</v>
      </c>
      <c r="N23" s="2"/>
    </row>
    <row r="24" spans="1:14" x14ac:dyDescent="0.25">
      <c r="A24" s="20" t="s">
        <v>130</v>
      </c>
      <c r="B24" s="21">
        <v>3152000</v>
      </c>
      <c r="C24" s="24">
        <v>95.255364158356002</v>
      </c>
      <c r="D24" s="22">
        <v>49.3</v>
      </c>
      <c r="E24" s="23">
        <v>28.8</v>
      </c>
      <c r="F24" s="24">
        <v>42.1</v>
      </c>
      <c r="G24" s="22">
        <v>16</v>
      </c>
      <c r="H24" s="23">
        <v>8.9</v>
      </c>
      <c r="I24" s="24">
        <v>9</v>
      </c>
      <c r="J24" s="22">
        <v>8.6999999999999993</v>
      </c>
      <c r="K24" s="23">
        <v>1.8</v>
      </c>
      <c r="L24" s="24">
        <v>2.1</v>
      </c>
      <c r="M24" s="22">
        <v>1.6</v>
      </c>
      <c r="N24" s="2"/>
    </row>
    <row r="26" spans="1:14" x14ac:dyDescent="0.25">
      <c r="A26" s="142" t="s">
        <v>16</v>
      </c>
      <c r="B26" s="142"/>
      <c r="C26" s="142"/>
      <c r="D26" s="142"/>
      <c r="E26" s="142"/>
      <c r="F26" s="142"/>
      <c r="G26" s="142"/>
      <c r="H26" s="142"/>
      <c r="I26" s="142"/>
      <c r="J26" s="142"/>
      <c r="K26" s="142"/>
      <c r="L26" s="142"/>
      <c r="M26" s="142"/>
    </row>
    <row r="27" spans="1:14" x14ac:dyDescent="0.25">
      <c r="A27" s="126" t="s">
        <v>17</v>
      </c>
      <c r="B27" s="126"/>
      <c r="C27" s="126"/>
      <c r="D27" s="126"/>
      <c r="E27" s="126"/>
      <c r="F27" s="126"/>
      <c r="G27" s="126"/>
      <c r="H27" s="126"/>
      <c r="I27" s="126"/>
      <c r="J27" s="126"/>
      <c r="K27" s="126"/>
      <c r="L27" s="126"/>
      <c r="M27" s="126"/>
    </row>
    <row r="28" spans="1:14" x14ac:dyDescent="0.25">
      <c r="A28" s="126" t="s">
        <v>18</v>
      </c>
      <c r="B28" s="126"/>
      <c r="C28" s="126"/>
      <c r="D28" s="126"/>
      <c r="E28" s="126"/>
      <c r="F28" s="126"/>
      <c r="G28" s="126"/>
      <c r="H28" s="126"/>
      <c r="I28" s="126"/>
      <c r="J28" s="126"/>
      <c r="K28" s="126"/>
      <c r="L28" s="126"/>
      <c r="M28" s="126"/>
    </row>
    <row r="29" spans="1:14" x14ac:dyDescent="0.25">
      <c r="A29" s="126" t="s">
        <v>62</v>
      </c>
      <c r="B29" s="126"/>
      <c r="C29" s="126"/>
      <c r="D29" s="126"/>
      <c r="E29" s="126"/>
      <c r="F29" s="126"/>
      <c r="G29" s="126"/>
      <c r="H29" s="126"/>
      <c r="I29" s="126"/>
      <c r="J29" s="126"/>
      <c r="K29" s="126"/>
      <c r="L29" s="126"/>
      <c r="M29" s="126"/>
    </row>
    <row r="30" spans="1:14" x14ac:dyDescent="0.25">
      <c r="A30" s="128" t="s">
        <v>1</v>
      </c>
      <c r="B30" s="128"/>
      <c r="C30" s="128"/>
      <c r="D30" s="128"/>
      <c r="E30" s="128"/>
      <c r="F30" s="128"/>
      <c r="G30" s="128"/>
      <c r="H30" s="128"/>
      <c r="I30" s="128"/>
      <c r="J30" s="128"/>
      <c r="K30" s="128"/>
      <c r="L30" s="128"/>
      <c r="M30" s="128"/>
    </row>
    <row r="31" spans="1:14" x14ac:dyDescent="0.25">
      <c r="A31" s="127" t="s">
        <v>124</v>
      </c>
      <c r="B31" s="127"/>
      <c r="C31" s="127"/>
      <c r="D31" s="127"/>
      <c r="E31" s="127"/>
      <c r="F31" s="127"/>
      <c r="G31" s="127"/>
      <c r="H31" s="127"/>
      <c r="I31" s="127"/>
      <c r="J31" s="127"/>
      <c r="K31" s="127"/>
      <c r="L31" s="127"/>
      <c r="M31" s="127"/>
    </row>
  </sheetData>
  <mergeCells count="13">
    <mergeCell ref="A1:M1"/>
    <mergeCell ref="A2:M2"/>
    <mergeCell ref="A26:M26"/>
    <mergeCell ref="A27:M27"/>
    <mergeCell ref="A28:M28"/>
    <mergeCell ref="A30:M30"/>
    <mergeCell ref="A31:M31"/>
    <mergeCell ref="E4:M4"/>
    <mergeCell ref="E5:G5"/>
    <mergeCell ref="H5:J5"/>
    <mergeCell ref="K5:M5"/>
    <mergeCell ref="B4:D5"/>
    <mergeCell ref="A29:M29"/>
  </mergeCells>
  <pageMargins left="0.7" right="0.7" top="0.75" bottom="0.75" header="0.3" footer="0.3"/>
  <pageSetup paperSize="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22" sqref="C22"/>
    </sheetView>
  </sheetViews>
  <sheetFormatPr baseColWidth="10" defaultRowHeight="15" x14ac:dyDescent="0.25"/>
  <cols>
    <col min="1" max="1" width="66.140625" customWidth="1"/>
    <col min="2" max="2" width="14.42578125" customWidth="1"/>
    <col min="3" max="3" width="14.140625" customWidth="1"/>
  </cols>
  <sheetData>
    <row r="1" spans="1:3" x14ac:dyDescent="0.25">
      <c r="A1" s="141" t="s">
        <v>23</v>
      </c>
      <c r="B1" s="141"/>
      <c r="C1" s="141"/>
    </row>
    <row r="2" spans="1:3" ht="20.25" customHeight="1" x14ac:dyDescent="0.25">
      <c r="A2" s="141" t="s">
        <v>69</v>
      </c>
      <c r="B2" s="141"/>
      <c r="C2" s="141"/>
    </row>
    <row r="3" spans="1:3" x14ac:dyDescent="0.25">
      <c r="C3" s="148" t="s">
        <v>29</v>
      </c>
    </row>
    <row r="4" spans="1:3" ht="71.25" x14ac:dyDescent="0.25">
      <c r="A4" s="46"/>
      <c r="B4" s="150" t="s">
        <v>131</v>
      </c>
      <c r="C4" s="151" t="s">
        <v>132</v>
      </c>
    </row>
    <row r="5" spans="1:3" x14ac:dyDescent="0.25">
      <c r="A5" s="41" t="s">
        <v>5</v>
      </c>
      <c r="B5" s="3">
        <v>6.7</v>
      </c>
      <c r="C5" s="37">
        <v>23.5</v>
      </c>
    </row>
    <row r="6" spans="1:3" x14ac:dyDescent="0.25">
      <c r="A6" s="42" t="s">
        <v>6</v>
      </c>
      <c r="B6" s="38">
        <v>13.5</v>
      </c>
      <c r="C6" s="47">
        <v>33.5</v>
      </c>
    </row>
    <row r="7" spans="1:3" x14ac:dyDescent="0.25">
      <c r="A7" s="42" t="s">
        <v>7</v>
      </c>
      <c r="B7" s="38">
        <v>79.8</v>
      </c>
      <c r="C7" s="47">
        <v>40.200000000000003</v>
      </c>
    </row>
    <row r="8" spans="1:3" x14ac:dyDescent="0.25">
      <c r="A8" s="43" t="s">
        <v>20</v>
      </c>
      <c r="B8" s="39">
        <v>34.4</v>
      </c>
      <c r="C8" s="48">
        <v>31.4</v>
      </c>
    </row>
    <row r="9" spans="1:3" x14ac:dyDescent="0.25">
      <c r="A9" s="44" t="s">
        <v>8</v>
      </c>
      <c r="B9" s="39">
        <v>2.4</v>
      </c>
      <c r="C9" s="48">
        <v>39.9</v>
      </c>
    </row>
    <row r="10" spans="1:3" x14ac:dyDescent="0.25">
      <c r="A10" s="43" t="s">
        <v>9</v>
      </c>
      <c r="B10" s="39">
        <v>3.8</v>
      </c>
      <c r="C10" s="48">
        <v>40.1</v>
      </c>
    </row>
    <row r="11" spans="1:3" x14ac:dyDescent="0.25">
      <c r="A11" s="43" t="s">
        <v>10</v>
      </c>
      <c r="B11" s="39">
        <v>2.8</v>
      </c>
      <c r="C11" s="48">
        <v>49.1</v>
      </c>
    </row>
    <row r="12" spans="1:3" x14ac:dyDescent="0.25">
      <c r="A12" s="43" t="s">
        <v>25</v>
      </c>
      <c r="B12" s="39">
        <v>18.399999999999999</v>
      </c>
      <c r="C12" s="48">
        <v>48.5</v>
      </c>
    </row>
    <row r="13" spans="1:3" x14ac:dyDescent="0.25">
      <c r="A13" s="43" t="s">
        <v>26</v>
      </c>
      <c r="B13" s="39">
        <v>6.1</v>
      </c>
      <c r="C13" s="48">
        <v>51.8</v>
      </c>
    </row>
    <row r="14" spans="1:3" x14ac:dyDescent="0.25">
      <c r="A14" s="45" t="s">
        <v>129</v>
      </c>
      <c r="B14" s="39">
        <v>11.9</v>
      </c>
      <c r="C14" s="48">
        <v>44.9</v>
      </c>
    </row>
    <row r="15" spans="1:3" x14ac:dyDescent="0.25">
      <c r="A15" s="40" t="s">
        <v>24</v>
      </c>
      <c r="B15" s="49">
        <v>100</v>
      </c>
      <c r="C15" s="46">
        <v>38.200000000000003</v>
      </c>
    </row>
    <row r="17" spans="1:3" x14ac:dyDescent="0.25">
      <c r="A17" s="126" t="s">
        <v>27</v>
      </c>
      <c r="B17" s="126"/>
      <c r="C17" s="126"/>
    </row>
    <row r="18" spans="1:3" ht="22.5" customHeight="1" x14ac:dyDescent="0.25">
      <c r="A18" s="126" t="s">
        <v>17</v>
      </c>
      <c r="B18" s="126"/>
      <c r="C18" s="126"/>
    </row>
    <row r="19" spans="1:3" ht="22.5" customHeight="1" x14ac:dyDescent="0.25">
      <c r="A19" s="126" t="s">
        <v>86</v>
      </c>
      <c r="B19" s="126"/>
      <c r="C19" s="126"/>
    </row>
    <row r="20" spans="1:3" ht="27" customHeight="1" x14ac:dyDescent="0.25">
      <c r="A20" s="128" t="s">
        <v>1</v>
      </c>
      <c r="B20" s="128"/>
      <c r="C20" s="128"/>
    </row>
    <row r="21" spans="1:3" x14ac:dyDescent="0.25">
      <c r="A21" s="143" t="s">
        <v>63</v>
      </c>
      <c r="B21" s="143"/>
      <c r="C21" s="143"/>
    </row>
  </sheetData>
  <mergeCells count="7">
    <mergeCell ref="A21:C21"/>
    <mergeCell ref="A1:C1"/>
    <mergeCell ref="A2:C2"/>
    <mergeCell ref="A17:C17"/>
    <mergeCell ref="A18:C18"/>
    <mergeCell ref="A19:C19"/>
    <mergeCell ref="A20:C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23" sqref="A23:G23"/>
    </sheetView>
  </sheetViews>
  <sheetFormatPr baseColWidth="10" defaultRowHeight="15" x14ac:dyDescent="0.25"/>
  <cols>
    <col min="3" max="3" width="13.5703125" customWidth="1"/>
    <col min="4" max="4" width="15" customWidth="1"/>
    <col min="5" max="5" width="26.140625" customWidth="1"/>
    <col min="7" max="7" width="16.7109375" customWidth="1"/>
  </cols>
  <sheetData>
    <row r="1" spans="1:9" x14ac:dyDescent="0.25">
      <c r="A1" s="141" t="s">
        <v>28</v>
      </c>
      <c r="B1" s="141"/>
      <c r="C1" s="141"/>
      <c r="D1" s="141"/>
      <c r="E1" s="141"/>
      <c r="F1" s="141"/>
      <c r="G1" s="141"/>
    </row>
    <row r="2" spans="1:9" ht="20.25" customHeight="1" x14ac:dyDescent="0.25">
      <c r="A2" s="141" t="s">
        <v>71</v>
      </c>
      <c r="B2" s="141"/>
      <c r="C2" s="141"/>
      <c r="D2" s="141"/>
      <c r="E2" s="141"/>
      <c r="F2" s="141"/>
      <c r="G2" s="141"/>
    </row>
    <row r="3" spans="1:9" x14ac:dyDescent="0.25">
      <c r="A3" s="77"/>
      <c r="B3" s="77"/>
      <c r="H3" s="148" t="s">
        <v>29</v>
      </c>
    </row>
    <row r="4" spans="1:9" x14ac:dyDescent="0.25">
      <c r="A4" s="36"/>
      <c r="B4" s="57"/>
      <c r="C4" s="68"/>
      <c r="D4" s="144" t="s">
        <v>31</v>
      </c>
      <c r="E4" s="145"/>
      <c r="F4" s="146" t="s">
        <v>32</v>
      </c>
      <c r="G4" s="146"/>
      <c r="H4" s="145"/>
    </row>
    <row r="5" spans="1:9" ht="52.5" customHeight="1" x14ac:dyDescent="0.25">
      <c r="A5" s="69"/>
      <c r="B5" s="54"/>
      <c r="C5" s="55" t="s">
        <v>33</v>
      </c>
      <c r="D5" s="51" t="s">
        <v>34</v>
      </c>
      <c r="E5" s="56" t="s">
        <v>35</v>
      </c>
      <c r="F5" s="51" t="s">
        <v>72</v>
      </c>
      <c r="G5" s="51" t="s">
        <v>36</v>
      </c>
      <c r="H5" s="51" t="s">
        <v>40</v>
      </c>
    </row>
    <row r="6" spans="1:9" x14ac:dyDescent="0.25">
      <c r="A6" s="58"/>
      <c r="B6" s="58" t="s">
        <v>24</v>
      </c>
      <c r="C6" s="59">
        <v>8.4</v>
      </c>
      <c r="D6" s="60">
        <v>91.5</v>
      </c>
      <c r="E6" s="60">
        <v>5.5</v>
      </c>
      <c r="F6" s="60">
        <v>2.2000000000000002</v>
      </c>
      <c r="G6" s="60">
        <v>0.8</v>
      </c>
      <c r="H6" s="70">
        <v>0</v>
      </c>
    </row>
    <row r="7" spans="1:9" x14ac:dyDescent="0.25">
      <c r="A7" s="58" t="s">
        <v>5</v>
      </c>
      <c r="B7" s="58" t="s">
        <v>37</v>
      </c>
      <c r="C7" s="59">
        <v>3.2</v>
      </c>
      <c r="D7" s="50">
        <v>88.8</v>
      </c>
      <c r="E7" s="50">
        <v>8</v>
      </c>
      <c r="F7" s="50">
        <v>2.8</v>
      </c>
      <c r="G7" s="50">
        <v>0.4</v>
      </c>
      <c r="H7" s="70">
        <v>0</v>
      </c>
    </row>
    <row r="8" spans="1:9" x14ac:dyDescent="0.25">
      <c r="A8" s="61"/>
      <c r="B8" s="61" t="s">
        <v>38</v>
      </c>
      <c r="C8" s="62">
        <v>5.2</v>
      </c>
      <c r="D8" s="52">
        <v>92.6</v>
      </c>
      <c r="E8" s="52">
        <v>4.4000000000000004</v>
      </c>
      <c r="F8" s="52">
        <v>2</v>
      </c>
      <c r="G8" s="52">
        <v>1</v>
      </c>
      <c r="H8" s="71">
        <v>0</v>
      </c>
    </row>
    <row r="9" spans="1:9" x14ac:dyDescent="0.25">
      <c r="A9" s="63"/>
      <c r="B9" s="63" t="s">
        <v>24</v>
      </c>
      <c r="C9" s="64">
        <v>14</v>
      </c>
      <c r="D9" s="60">
        <v>87.6</v>
      </c>
      <c r="E9" s="60">
        <v>8.5</v>
      </c>
      <c r="F9" s="60">
        <v>1.9</v>
      </c>
      <c r="G9" s="60">
        <v>1.8</v>
      </c>
      <c r="H9" s="72">
        <v>0.2</v>
      </c>
    </row>
    <row r="10" spans="1:9" x14ac:dyDescent="0.25">
      <c r="A10" s="58" t="s">
        <v>6</v>
      </c>
      <c r="B10" s="58" t="s">
        <v>37</v>
      </c>
      <c r="C10" s="75">
        <v>2.2000000000000002</v>
      </c>
      <c r="D10" s="76" t="s">
        <v>70</v>
      </c>
      <c r="E10" s="76" t="s">
        <v>70</v>
      </c>
      <c r="F10" s="76" t="s">
        <v>70</v>
      </c>
      <c r="G10" s="76" t="s">
        <v>70</v>
      </c>
      <c r="H10" s="76" t="s">
        <v>70</v>
      </c>
      <c r="I10" s="36"/>
    </row>
    <row r="11" spans="1:9" x14ac:dyDescent="0.25">
      <c r="A11" s="61"/>
      <c r="B11" s="61" t="s">
        <v>38</v>
      </c>
      <c r="C11" s="62">
        <v>11.8</v>
      </c>
      <c r="D11" s="52">
        <v>90</v>
      </c>
      <c r="E11" s="52">
        <v>6.6</v>
      </c>
      <c r="F11" s="52">
        <v>1.5</v>
      </c>
      <c r="G11" s="52">
        <v>1.7</v>
      </c>
      <c r="H11" s="71">
        <v>0.2</v>
      </c>
    </row>
    <row r="12" spans="1:9" x14ac:dyDescent="0.25">
      <c r="A12" s="63"/>
      <c r="B12" s="63" t="s">
        <v>24</v>
      </c>
      <c r="C12" s="64">
        <v>77.599999999999994</v>
      </c>
      <c r="D12" s="60">
        <v>66.099999999999994</v>
      </c>
      <c r="E12" s="60">
        <v>19.100000000000001</v>
      </c>
      <c r="F12" s="60">
        <v>9.4</v>
      </c>
      <c r="G12" s="60">
        <v>2.8</v>
      </c>
      <c r="H12" s="72">
        <v>2.6</v>
      </c>
    </row>
    <row r="13" spans="1:9" x14ac:dyDescent="0.25">
      <c r="A13" s="58" t="s">
        <v>7</v>
      </c>
      <c r="B13" s="58" t="s">
        <v>37</v>
      </c>
      <c r="C13" s="59">
        <v>43.6</v>
      </c>
      <c r="D13" s="50">
        <v>61.3</v>
      </c>
      <c r="E13" s="50">
        <v>22</v>
      </c>
      <c r="F13" s="50">
        <v>11.6</v>
      </c>
      <c r="G13" s="50">
        <v>2</v>
      </c>
      <c r="H13" s="70">
        <v>3.1</v>
      </c>
    </row>
    <row r="14" spans="1:9" x14ac:dyDescent="0.25">
      <c r="A14" s="61"/>
      <c r="B14" s="61" t="s">
        <v>38</v>
      </c>
      <c r="C14" s="62">
        <v>34</v>
      </c>
      <c r="D14" s="52">
        <v>71.400000000000006</v>
      </c>
      <c r="E14" s="52">
        <v>15.9</v>
      </c>
      <c r="F14" s="52">
        <v>7.1</v>
      </c>
      <c r="G14" s="52">
        <v>3.5</v>
      </c>
      <c r="H14" s="71">
        <v>2.1</v>
      </c>
    </row>
    <row r="15" spans="1:9" x14ac:dyDescent="0.25">
      <c r="A15" s="65"/>
      <c r="B15" s="65" t="s">
        <v>24</v>
      </c>
      <c r="C15" s="66">
        <v>100</v>
      </c>
      <c r="D15" s="67">
        <v>73.2</v>
      </c>
      <c r="E15" s="67">
        <v>15.5</v>
      </c>
      <c r="F15" s="67">
        <v>7.2</v>
      </c>
      <c r="G15" s="67">
        <v>2.2999999999999998</v>
      </c>
      <c r="H15" s="73">
        <v>1.8</v>
      </c>
    </row>
    <row r="16" spans="1:9" x14ac:dyDescent="0.25">
      <c r="A16" s="65" t="s">
        <v>24</v>
      </c>
      <c r="B16" s="58" t="s">
        <v>37</v>
      </c>
      <c r="C16" s="59">
        <v>49.1</v>
      </c>
      <c r="D16" s="50">
        <v>63.6</v>
      </c>
      <c r="E16" s="50">
        <v>21.1</v>
      </c>
      <c r="F16" s="50">
        <v>10.7</v>
      </c>
      <c r="G16" s="50">
        <v>1.9</v>
      </c>
      <c r="H16" s="70">
        <v>2.7</v>
      </c>
    </row>
    <row r="17" spans="1:8" x14ac:dyDescent="0.25">
      <c r="A17" s="61"/>
      <c r="B17" s="61" t="s">
        <v>38</v>
      </c>
      <c r="C17" s="62">
        <v>50.9</v>
      </c>
      <c r="D17" s="52">
        <v>79.7</v>
      </c>
      <c r="E17" s="52">
        <v>11.6</v>
      </c>
      <c r="F17" s="52">
        <v>4.8</v>
      </c>
      <c r="G17" s="52">
        <v>2.6</v>
      </c>
      <c r="H17" s="71">
        <v>1.3</v>
      </c>
    </row>
    <row r="20" spans="1:8" x14ac:dyDescent="0.25">
      <c r="A20" s="126" t="s">
        <v>39</v>
      </c>
      <c r="B20" s="126"/>
      <c r="C20" s="126"/>
      <c r="D20" s="126"/>
      <c r="E20" s="126"/>
      <c r="F20" s="126"/>
      <c r="G20" s="126"/>
    </row>
    <row r="21" spans="1:8" x14ac:dyDescent="0.25">
      <c r="A21" s="126" t="s">
        <v>88</v>
      </c>
      <c r="B21" s="126"/>
      <c r="C21" s="126"/>
      <c r="D21" s="126"/>
      <c r="E21" s="126"/>
      <c r="F21" s="126"/>
      <c r="G21" s="126"/>
    </row>
    <row r="22" spans="1:8" ht="29.25" customHeight="1" x14ac:dyDescent="0.25">
      <c r="A22" s="126" t="s">
        <v>133</v>
      </c>
      <c r="B22" s="126"/>
      <c r="C22" s="126"/>
      <c r="D22" s="126"/>
      <c r="E22" s="126"/>
      <c r="F22" s="126"/>
      <c r="G22" s="126"/>
    </row>
    <row r="23" spans="1:8" ht="31.5" customHeight="1" x14ac:dyDescent="0.25">
      <c r="A23" s="126" t="s">
        <v>1</v>
      </c>
      <c r="B23" s="126"/>
      <c r="C23" s="126"/>
      <c r="D23" s="126"/>
      <c r="E23" s="126"/>
      <c r="F23" s="126"/>
      <c r="G23" s="126"/>
    </row>
    <row r="24" spans="1:8" x14ac:dyDescent="0.25">
      <c r="A24" s="126" t="s">
        <v>124</v>
      </c>
      <c r="B24" s="126"/>
      <c r="C24" s="126"/>
      <c r="D24" s="126"/>
      <c r="E24" s="126"/>
      <c r="F24" s="126"/>
      <c r="G24" s="126"/>
    </row>
  </sheetData>
  <mergeCells count="9">
    <mergeCell ref="A22:G22"/>
    <mergeCell ref="A23:G23"/>
    <mergeCell ref="A24:G24"/>
    <mergeCell ref="A1:G1"/>
    <mergeCell ref="A2:G2"/>
    <mergeCell ref="D4:E4"/>
    <mergeCell ref="F4:H4"/>
    <mergeCell ref="A20:G20"/>
    <mergeCell ref="A21:G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F16" sqref="F16"/>
    </sheetView>
  </sheetViews>
  <sheetFormatPr baseColWidth="10" defaultRowHeight="15" x14ac:dyDescent="0.25"/>
  <cols>
    <col min="1" max="1" width="49.140625" bestFit="1" customWidth="1"/>
  </cols>
  <sheetData>
    <row r="1" spans="1:4" x14ac:dyDescent="0.25">
      <c r="A1" s="147" t="s">
        <v>30</v>
      </c>
      <c r="B1" s="147"/>
      <c r="C1" s="147"/>
      <c r="D1" s="147"/>
    </row>
    <row r="2" spans="1:4" ht="28.5" customHeight="1" x14ac:dyDescent="0.25">
      <c r="A2" s="141" t="s">
        <v>73</v>
      </c>
      <c r="B2" s="141"/>
      <c r="C2" s="141"/>
      <c r="D2" s="141"/>
    </row>
    <row r="3" spans="1:4" ht="18" customHeight="1" x14ac:dyDescent="0.25">
      <c r="A3" s="80"/>
      <c r="B3" s="80"/>
      <c r="C3" s="80"/>
      <c r="D3" s="80"/>
    </row>
    <row r="4" spans="1:4" x14ac:dyDescent="0.25">
      <c r="D4" s="53" t="s">
        <v>29</v>
      </c>
    </row>
    <row r="5" spans="1:4" x14ac:dyDescent="0.25">
      <c r="A5" s="78"/>
      <c r="B5" s="152" t="s">
        <v>24</v>
      </c>
      <c r="C5" s="153" t="s">
        <v>37</v>
      </c>
      <c r="D5" s="154" t="s">
        <v>38</v>
      </c>
    </row>
    <row r="6" spans="1:4" x14ac:dyDescent="0.25">
      <c r="A6" s="63" t="s">
        <v>42</v>
      </c>
      <c r="B6" s="155">
        <v>66.3</v>
      </c>
      <c r="C6" s="156">
        <v>75.400000000000006</v>
      </c>
      <c r="D6" s="155">
        <v>60.3</v>
      </c>
    </row>
    <row r="7" spans="1:4" x14ac:dyDescent="0.25">
      <c r="A7" s="58" t="s">
        <v>43</v>
      </c>
      <c r="B7" s="155">
        <v>9.1999999999999993</v>
      </c>
      <c r="C7" s="156">
        <v>8.8000000000000007</v>
      </c>
      <c r="D7" s="155">
        <v>9.5</v>
      </c>
    </row>
    <row r="8" spans="1:4" x14ac:dyDescent="0.25">
      <c r="A8" s="58" t="s">
        <v>44</v>
      </c>
      <c r="B8" s="155">
        <v>20.9</v>
      </c>
      <c r="C8" s="156">
        <v>13.8</v>
      </c>
      <c r="D8" s="155">
        <v>25.5</v>
      </c>
    </row>
    <row r="9" spans="1:4" x14ac:dyDescent="0.25">
      <c r="A9" s="61" t="s">
        <v>45</v>
      </c>
      <c r="B9" s="155">
        <v>3.6</v>
      </c>
      <c r="C9" s="156">
        <v>2</v>
      </c>
      <c r="D9" s="155">
        <v>4.7</v>
      </c>
    </row>
    <row r="10" spans="1:4" x14ac:dyDescent="0.25">
      <c r="A10" s="79" t="s">
        <v>24</v>
      </c>
      <c r="B10" s="157">
        <v>100</v>
      </c>
      <c r="C10" s="157">
        <v>100</v>
      </c>
      <c r="D10" s="158">
        <v>100</v>
      </c>
    </row>
    <row r="11" spans="1:4" x14ac:dyDescent="0.25">
      <c r="A11" s="61" t="s">
        <v>46</v>
      </c>
      <c r="B11" s="159">
        <v>36.299999999999997</v>
      </c>
      <c r="C11" s="160">
        <v>35.9</v>
      </c>
      <c r="D11" s="159">
        <v>36.6</v>
      </c>
    </row>
    <row r="13" spans="1:4" ht="21.75" customHeight="1" x14ac:dyDescent="0.25">
      <c r="A13" s="126" t="s">
        <v>74</v>
      </c>
      <c r="B13" s="126"/>
      <c r="C13" s="126"/>
      <c r="D13" s="126"/>
    </row>
    <row r="14" spans="1:4" ht="35.25" customHeight="1" x14ac:dyDescent="0.25">
      <c r="A14" s="126" t="s">
        <v>1</v>
      </c>
      <c r="B14" s="126"/>
      <c r="C14" s="126"/>
      <c r="D14" s="126"/>
    </row>
    <row r="15" spans="1:4" x14ac:dyDescent="0.25">
      <c r="A15" s="126" t="s">
        <v>124</v>
      </c>
      <c r="B15" s="126"/>
      <c r="C15" s="126"/>
      <c r="D15" s="126"/>
    </row>
  </sheetData>
  <mergeCells count="5">
    <mergeCell ref="A1:D1"/>
    <mergeCell ref="A2:D2"/>
    <mergeCell ref="A13:D13"/>
    <mergeCell ref="A14:D14"/>
    <mergeCell ref="A15:D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Lisez-moi</vt:lpstr>
      <vt:lpstr>Graphique 1</vt:lpstr>
      <vt:lpstr>Graphique 2</vt:lpstr>
      <vt:lpstr>Graphique 3</vt:lpstr>
      <vt:lpstr>Graphique 4</vt:lpstr>
      <vt:lpstr>Tableau 1</vt:lpstr>
      <vt:lpstr>Tableau 2</vt:lpstr>
      <vt:lpstr>Tableau 3</vt:lpstr>
      <vt:lpstr>Tableau 4</vt:lpstr>
      <vt:lpstr>Tableau 5</vt:lpstr>
      <vt:lpstr>Focus - Graphique A</vt:lpstr>
      <vt:lpstr>Focus - Graphique B</vt:lpstr>
      <vt:lpstr>Focus - Tableau A</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L’emploi dans les très petites entreprises fin 2018 : 39% de leurs salariés travaillent dans une entreprise de l’artisanat</dc:title>
  <dc:subject>étude portant sur l’emploi dans les TPE en 2018</dc:subject>
  <dc:creator>Dares – service statistique du ministère du Travail</dc:creator>
  <cp:keywords>; dares résultats; très petites entreprises (TPE); entreprises de 1 à 9 salariés; tertiaire; construction; industrie; artisanat; contrat à durée déterminée; temps partiel; emploi aidé; salariés; durée hebdomadaire collective; entreprise mono-salarié; alternance; contrat aidé; enquête Activité et conditions d’emploi de la main-d’œuvre (Acemo); Marie-Lorraine Chausse; Selma Mahfouz</cp:keywords>
  <cp:lastModifiedBy>BAER, Hadrien (DARES)</cp:lastModifiedBy>
  <dcterms:created xsi:type="dcterms:W3CDTF">2018-11-06T10:58:51Z</dcterms:created>
  <dcterms:modified xsi:type="dcterms:W3CDTF">2020-02-04T10:19:42Z</dcterms:modified>
</cp:coreProperties>
</file>