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s DA DI DR 2020 définitifs\2020-016_DR_Contrat Pro_2018\"/>
    </mc:Choice>
  </mc:AlternateContent>
  <bookViews>
    <workbookView xWindow="0" yWindow="0" windowWidth="25200" windowHeight="11850"/>
  </bookViews>
  <sheets>
    <sheet name="Lisez-moi" sheetId="10" r:id="rId1"/>
    <sheet name="Table 1" sheetId="1" r:id="rId2"/>
    <sheet name="Table 2" sheetId="2" r:id="rId3"/>
    <sheet name="Graphique 1" sheetId="4" r:id="rId4"/>
    <sheet name="Graph1 données" sheetId="5" r:id="rId5"/>
    <sheet name="Table 3 " sheetId="6" r:id="rId6"/>
    <sheet name="Table 4" sheetId="7" r:id="rId7"/>
    <sheet name="Table 5" sheetId="8" r:id="rId8"/>
    <sheet name="Table 6" sheetId="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E19" i="1"/>
  <c r="E21" i="1"/>
  <c r="E10" i="1"/>
  <c r="C8" i="1"/>
  <c r="D8" i="1"/>
  <c r="C36" i="6"/>
  <c r="D36" i="6"/>
  <c r="C29" i="6"/>
  <c r="D29" i="6"/>
  <c r="C22" i="6"/>
  <c r="D22" i="6"/>
  <c r="C15" i="6"/>
  <c r="D15" i="6"/>
  <c r="C29" i="7"/>
  <c r="D29" i="7"/>
  <c r="E29" i="7"/>
  <c r="F29" i="7"/>
  <c r="G29" i="7"/>
  <c r="B29" i="7"/>
  <c r="C25" i="7"/>
  <c r="D25" i="7"/>
  <c r="E25" i="7"/>
  <c r="F25" i="7"/>
  <c r="G25" i="7"/>
  <c r="B25" i="7"/>
  <c r="C19" i="7"/>
  <c r="D19" i="7"/>
  <c r="E19" i="7"/>
  <c r="F19" i="7"/>
  <c r="G19" i="7"/>
  <c r="B19" i="7"/>
  <c r="C12" i="7"/>
  <c r="D12" i="7"/>
  <c r="E12" i="7"/>
  <c r="F12" i="7"/>
  <c r="G12" i="7"/>
  <c r="B12" i="7"/>
  <c r="L7" i="9"/>
  <c r="L8" i="9"/>
  <c r="L9" i="9"/>
  <c r="L10" i="9"/>
  <c r="L11" i="9"/>
  <c r="L12" i="9"/>
  <c r="L13" i="9"/>
  <c r="L14" i="9"/>
  <c r="L15" i="9"/>
  <c r="L16" i="9"/>
  <c r="L17" i="9"/>
  <c r="L18" i="9"/>
  <c r="L19" i="9"/>
  <c r="L20" i="9"/>
  <c r="L21" i="9"/>
  <c r="L6" i="9"/>
  <c r="G7" i="9"/>
  <c r="G8" i="9"/>
  <c r="G9" i="9"/>
  <c r="G10" i="9"/>
  <c r="G11" i="9"/>
  <c r="G12" i="9"/>
  <c r="G13" i="9"/>
  <c r="G14" i="9"/>
  <c r="G15" i="9"/>
  <c r="G16" i="9"/>
  <c r="G17" i="9"/>
  <c r="G18" i="9"/>
  <c r="G19" i="9"/>
  <c r="G20" i="9"/>
  <c r="G21" i="9"/>
  <c r="G6" i="9"/>
  <c r="D7" i="9"/>
  <c r="D8" i="9"/>
  <c r="D9" i="9"/>
  <c r="D10" i="9"/>
  <c r="D11" i="9"/>
  <c r="D12" i="9"/>
  <c r="D13" i="9"/>
  <c r="D14" i="9"/>
  <c r="D15" i="9"/>
  <c r="D16" i="9"/>
  <c r="D17" i="9"/>
  <c r="D18" i="9"/>
  <c r="D19" i="9"/>
  <c r="D20" i="9"/>
  <c r="D21" i="9"/>
  <c r="D6" i="9"/>
  <c r="L20" i="8"/>
  <c r="L19" i="8"/>
  <c r="L18" i="8"/>
  <c r="L17" i="8"/>
  <c r="L16" i="8"/>
  <c r="L15" i="8"/>
  <c r="L14" i="8"/>
  <c r="L13" i="8"/>
  <c r="L12" i="8"/>
  <c r="L11" i="8"/>
  <c r="L10" i="8"/>
  <c r="L9" i="8"/>
  <c r="L8" i="8"/>
  <c r="L7" i="8"/>
  <c r="I8" i="8"/>
  <c r="I9" i="8"/>
  <c r="I10" i="8"/>
  <c r="I11" i="8"/>
  <c r="I12" i="8"/>
  <c r="I13" i="8"/>
  <c r="I14" i="8"/>
  <c r="I15" i="8"/>
  <c r="I16" i="8"/>
  <c r="I17" i="8"/>
  <c r="I18" i="8"/>
  <c r="I19" i="8"/>
  <c r="I20" i="8"/>
  <c r="I7" i="8"/>
  <c r="D8" i="8"/>
  <c r="D9" i="8"/>
  <c r="D10" i="8"/>
  <c r="D11" i="8"/>
  <c r="D12" i="8"/>
  <c r="D13" i="8"/>
  <c r="D14" i="8"/>
  <c r="D15" i="8"/>
  <c r="D16" i="8"/>
  <c r="D17" i="8"/>
  <c r="D18" i="8"/>
  <c r="D19" i="8"/>
  <c r="D20" i="8"/>
  <c r="D7" i="8"/>
  <c r="D10" i="6"/>
  <c r="D11" i="6"/>
  <c r="E7" i="6"/>
  <c r="E35" i="6"/>
  <c r="E34" i="6"/>
  <c r="E33" i="6"/>
  <c r="E32" i="6"/>
  <c r="E31" i="6"/>
  <c r="E28" i="6"/>
  <c r="E27" i="6"/>
  <c r="E26" i="6"/>
  <c r="E25" i="6"/>
  <c r="E23" i="6"/>
  <c r="E21" i="6"/>
  <c r="E20" i="6"/>
  <c r="E19" i="6"/>
  <c r="E18" i="6"/>
  <c r="E16" i="6"/>
  <c r="E14" i="6"/>
  <c r="E13" i="6"/>
  <c r="C10" i="6"/>
  <c r="C11" i="6"/>
  <c r="E9" i="6"/>
  <c r="E8" i="6"/>
  <c r="E5" i="6"/>
  <c r="G17" i="5"/>
  <c r="F17" i="5"/>
  <c r="E17" i="5"/>
  <c r="F16" i="5"/>
  <c r="E16" i="5"/>
  <c r="F15" i="5"/>
  <c r="E15" i="5"/>
  <c r="D15" i="5"/>
  <c r="G15" i="5"/>
  <c r="D14" i="5"/>
  <c r="D13" i="5"/>
  <c r="D12" i="5"/>
  <c r="D11" i="5"/>
  <c r="D10" i="5"/>
  <c r="D9" i="5"/>
  <c r="D8" i="5"/>
  <c r="D7" i="5"/>
  <c r="D6" i="5"/>
  <c r="D5" i="5"/>
  <c r="D4" i="5"/>
  <c r="E7" i="2"/>
  <c r="D36" i="2"/>
  <c r="C36" i="2"/>
  <c r="E35" i="2"/>
  <c r="E34" i="2"/>
  <c r="E33" i="2"/>
  <c r="E32" i="2"/>
  <c r="E31" i="2"/>
  <c r="E30" i="2"/>
  <c r="D28" i="2"/>
  <c r="C28" i="2"/>
  <c r="E27" i="2"/>
  <c r="E26" i="2"/>
  <c r="E25" i="2"/>
  <c r="E24" i="2"/>
  <c r="E23" i="2"/>
  <c r="E22" i="2"/>
  <c r="E21" i="2"/>
  <c r="E20" i="2"/>
  <c r="E19" i="2"/>
  <c r="E18" i="2"/>
  <c r="E17" i="2"/>
  <c r="E16" i="2"/>
  <c r="E15" i="2"/>
  <c r="E14" i="2"/>
  <c r="E13" i="2"/>
  <c r="E12" i="2"/>
  <c r="E11" i="2"/>
  <c r="E10" i="2"/>
  <c r="E9" i="2"/>
  <c r="E8" i="2"/>
  <c r="E5" i="2"/>
  <c r="E13" i="1"/>
  <c r="E6" i="1"/>
  <c r="E4" i="1"/>
  <c r="D37" i="1"/>
  <c r="C37" i="1"/>
  <c r="E36" i="1"/>
  <c r="E35" i="1"/>
  <c r="E34" i="1"/>
  <c r="E33" i="1"/>
  <c r="E32" i="1"/>
  <c r="E31" i="1"/>
  <c r="D29" i="1"/>
  <c r="C29" i="1"/>
  <c r="E28" i="1"/>
  <c r="E27" i="1"/>
  <c r="E26" i="1"/>
  <c r="E25" i="1"/>
  <c r="E24" i="1"/>
  <c r="D22" i="1"/>
  <c r="C22" i="1"/>
  <c r="E18" i="1"/>
  <c r="E17" i="1"/>
  <c r="E16" i="1"/>
  <c r="E15" i="1"/>
  <c r="E14" i="1"/>
  <c r="E12" i="1"/>
  <c r="E11" i="1"/>
  <c r="E8" i="1"/>
  <c r="E10" i="6"/>
  <c r="G16" i="5"/>
</calcChain>
</file>

<file path=xl/sharedStrings.xml><?xml version="1.0" encoding="utf-8"?>
<sst xmlns="http://schemas.openxmlformats.org/spreadsheetml/2006/main" count="270" uniqueCount="196">
  <si>
    <t xml:space="preserve">Tableau 1: Les bénéficiaires de contrats de professionnalisation </t>
  </si>
  <si>
    <t>Evolution des embauches  2017/2018</t>
  </si>
  <si>
    <t xml:space="preserve">Nombre de nouveaux contrats </t>
  </si>
  <si>
    <t>Sexe</t>
  </si>
  <si>
    <t xml:space="preserve">Hommes </t>
  </si>
  <si>
    <t xml:space="preserve">Femmes </t>
  </si>
  <si>
    <t>Age</t>
  </si>
  <si>
    <t>18 ans</t>
  </si>
  <si>
    <t>19 ans</t>
  </si>
  <si>
    <t>20 ans</t>
  </si>
  <si>
    <t>21 ans</t>
  </si>
  <si>
    <t>22 ans</t>
  </si>
  <si>
    <t>23 ans</t>
  </si>
  <si>
    <t>24 ans</t>
  </si>
  <si>
    <t>25 ans</t>
  </si>
  <si>
    <t>45 ans ou plus</t>
  </si>
  <si>
    <t>Total</t>
  </si>
  <si>
    <t>Niveau du diplôme ou titre le plus élevé obtenu à l'entrée</t>
  </si>
  <si>
    <t xml:space="preserve">I à II (diplôme de niveau Bac + 3 ou plus) </t>
  </si>
  <si>
    <t>III (diplôme de niveau Bac + 2 : DUT,BTS ...)</t>
  </si>
  <si>
    <t>IV (BAC prof., tech., général, Brevet tech. ou prof.)</t>
  </si>
  <si>
    <t>V (diplôme ou titre de niveau CAP-BEP)</t>
  </si>
  <si>
    <t>Aucun diplôme ni titre professionnel</t>
  </si>
  <si>
    <t>Scolarité, université</t>
  </si>
  <si>
    <t xml:space="preserve">Emploi aidé, stag. form. prof </t>
  </si>
  <si>
    <t xml:space="preserve">Salarié </t>
  </si>
  <si>
    <t>Personne en recherche d'emploi</t>
  </si>
  <si>
    <t>Inactivité</t>
  </si>
  <si>
    <t xml:space="preserve">Mode de reconnaissance de la qualification </t>
  </si>
  <si>
    <t xml:space="preserve">Certification ou qualification enregistrée au RNCP autre qu'un CQP. </t>
  </si>
  <si>
    <t>Certificat de qualification professionnelle (CQP)</t>
  </si>
  <si>
    <t>Qualification reconnue dans les classifications d'une convention collective nationale non inscrit au RNCP.</t>
  </si>
  <si>
    <t>Champ : France entière.</t>
  </si>
  <si>
    <t xml:space="preserve">Source : Dares- base de données issue du système Extrapro de gestion informatisée des contrats de professionnalisation, remontées OPCA. </t>
  </si>
  <si>
    <t xml:space="preserve">Evolution des embauches  2017/2018 </t>
  </si>
  <si>
    <t>Agriculture, sylviculture, pêche</t>
  </si>
  <si>
    <t>Industrie</t>
  </si>
  <si>
    <t>Fabrication de denrées alimentaires, de boissons et  de produits à base de tabac</t>
  </si>
  <si>
    <t>Fabrication d'équipements électriques, électroniques, informatiques ; fabrication de machines</t>
  </si>
  <si>
    <t>Métallurgie et fabrication de produits métalliques, sauf machines</t>
  </si>
  <si>
    <t>Industrie textile et de l'habillement</t>
  </si>
  <si>
    <t>Industrie chimique et pharmaceutique</t>
  </si>
  <si>
    <t>Fabrication d'autres produits industriels</t>
  </si>
  <si>
    <t>Construction</t>
  </si>
  <si>
    <t xml:space="preserve">Tertiaire     </t>
  </si>
  <si>
    <t>Transport et entreposage</t>
  </si>
  <si>
    <t>Hébergement et restauration</t>
  </si>
  <si>
    <t>Information et communication</t>
  </si>
  <si>
    <t>Activités financières et d'assurance</t>
  </si>
  <si>
    <t>Activités immobilières</t>
  </si>
  <si>
    <t>Soutien aux entreprises</t>
  </si>
  <si>
    <t xml:space="preserve">Enseignement, santé humaine et action sociale, admin. publique </t>
  </si>
  <si>
    <t>Coiffure, soins de beauté</t>
  </si>
  <si>
    <t>Autres activités de services</t>
  </si>
  <si>
    <t>Taille de l'entreprise</t>
  </si>
  <si>
    <t>De 0 à 4 salariés</t>
  </si>
  <si>
    <t>De 5 à 9 salariés</t>
  </si>
  <si>
    <t>De 10 à 49 salariés</t>
  </si>
  <si>
    <t>De 50 à 199 salariés</t>
  </si>
  <si>
    <t>De 200 à 250 salariés</t>
  </si>
  <si>
    <t>Plus de 250 salariés</t>
  </si>
  <si>
    <t>Graphique 1 :  Les nouveaux contrats de professionnalisation</t>
  </si>
  <si>
    <t>total</t>
  </si>
  <si>
    <t>moins de 26 ans</t>
  </si>
  <si>
    <t>26 ans et plus</t>
  </si>
  <si>
    <t>2009*</t>
  </si>
  <si>
    <t>2012*</t>
  </si>
  <si>
    <t>* Rupture de série due au changement de mode de comptage des nouveaux contrats enregistrés (encadré 2).</t>
  </si>
  <si>
    <t>Champ : France entière.</t>
  </si>
  <si>
    <r>
      <t xml:space="preserve">Source : Dares-base de données issu du </t>
    </r>
    <r>
      <rPr>
        <sz val="10"/>
        <rFont val="Arial"/>
        <family val="2"/>
      </rPr>
      <t>système Extrapro de gestion informatisée des contrats de professionnalisation</t>
    </r>
    <r>
      <rPr>
        <sz val="10"/>
        <color indexed="8"/>
        <rFont val="Arial"/>
        <family val="2"/>
      </rPr>
      <t>, remontées OPCA.</t>
    </r>
  </si>
  <si>
    <t xml:space="preserve">Tableau 3:  Les caractéristiques des contrats de professionnalisation </t>
  </si>
  <si>
    <t>Evolution des embauches  2017/2018(en %)</t>
  </si>
  <si>
    <t>Formation dans le cadre de l'expérimentation de la loi travail pour les demandeurs d’emploi fragilisés  (1)</t>
  </si>
  <si>
    <t xml:space="preserve">Statut du contrat </t>
  </si>
  <si>
    <t>CDD (y compris le travail temporaire)</t>
  </si>
  <si>
    <t xml:space="preserve">CDI </t>
  </si>
  <si>
    <t>Durée moyenne de la période de professionnalisation (en mois)</t>
  </si>
  <si>
    <t xml:space="preserve">Durée du CDD ou de la période de professionnalisation </t>
  </si>
  <si>
    <t>De 6 à 11 mois</t>
  </si>
  <si>
    <t xml:space="preserve">12 mois </t>
  </si>
  <si>
    <t xml:space="preserve">De 13 à 23 mois </t>
  </si>
  <si>
    <t xml:space="preserve">24 mois </t>
  </si>
  <si>
    <t>Durée moyenne de la formation (en heures)</t>
  </si>
  <si>
    <t>Durée de la formation (2) :</t>
  </si>
  <si>
    <t xml:space="preserve">
Moins de 200 heures </t>
  </si>
  <si>
    <t>De 200 à 499 heures</t>
  </si>
  <si>
    <t xml:space="preserve">De 500 à 799 heures </t>
  </si>
  <si>
    <t>800 heures ou plus</t>
  </si>
  <si>
    <r>
      <t xml:space="preserve">En pourcentage de la durée du CDD ou de l'action de professionnalisation </t>
    </r>
    <r>
      <rPr>
        <i/>
        <sz val="9"/>
        <rFont val="Calibri"/>
        <family val="2"/>
      </rPr>
      <t>(3)</t>
    </r>
  </si>
  <si>
    <t>Moins de 25%</t>
  </si>
  <si>
    <t>De 25 à 29 %</t>
  </si>
  <si>
    <t>De 30 à 34 %</t>
  </si>
  <si>
    <t>De 35 à 39 %</t>
  </si>
  <si>
    <t>40 % et plus</t>
  </si>
  <si>
    <t>(1) une certification inscrite au sein des catégories A et B de l’inventaire du RNCP, un des blocs de compétences des qualifications prévues à l’article L6314-1 du Code du travail ou une action de pré-qualification ou toute action de formation autre qui peut constituer un préalable</t>
  </si>
  <si>
    <t xml:space="preserve">(2) Durée des enseignements généraux, professionnels et technologiques et des actions d'évaluation et d'accompagnement. </t>
  </si>
  <si>
    <t>Lecture : en 2018, 70,8 % des contrats débutés préparent une certification ou une qualification enregistrée au RNCP autre qu'un CQP soit une hausse de 12,2 % par rapport à 2017.</t>
  </si>
  <si>
    <t xml:space="preserve">Tableau 4 : Caractéristiques des contrats de professionnalisation selon la situation avant l'entrée en contrat </t>
  </si>
  <si>
    <t>En %</t>
  </si>
  <si>
    <t xml:space="preserve">Situation avant l'entrée en contrat </t>
  </si>
  <si>
    <t>Scolarité,
université</t>
  </si>
  <si>
    <t>Contrat aidé, stag. form. prof</t>
  </si>
  <si>
    <t>Salarié</t>
  </si>
  <si>
    <t>Mode de reconnaissance de la qualification (1)</t>
  </si>
  <si>
    <t>Qualifications reconnues dans les classifications d'une convention collective nationale non inscrit au RNCP.</t>
  </si>
  <si>
    <t>Durée de la formation (2)(en heures)</t>
  </si>
  <si>
    <t xml:space="preserve">Moins de 200 </t>
  </si>
  <si>
    <t xml:space="preserve">De 200 à 499 </t>
  </si>
  <si>
    <t>De 500 à 799</t>
  </si>
  <si>
    <t>800 et plus</t>
  </si>
  <si>
    <t>(1) Les diplômes et titres à finalité professionnelle délivrés au nom de l'Etat appartiennent à la catégorie "Certification ou qualification enregistrée au RNCP (répertoire national des certifications professionnelles) autre qu'un CQP (certificat de qualification professionnelle)". Appartiennent à cette catégorie une partie des qualifications reconnues dans les classifications d'une convention collective nationale.</t>
  </si>
  <si>
    <t>(2) Durée des enseignements généraux, professionnels et technologiques et des actions d'évaluation et d'accompagnement.</t>
  </si>
  <si>
    <t>Année 2018</t>
  </si>
  <si>
    <t>Tableau 5  : Caractéristiques des contrats de professionnalisation selon le secteur d’activité de l’employeur</t>
  </si>
  <si>
    <t xml:space="preserve">Secteurs </t>
  </si>
  <si>
    <t>Durée de la formation (2) (en heures)</t>
  </si>
  <si>
    <t>Certification ou qualification enregistrée au RNCP autre qu'un CQP.</t>
  </si>
  <si>
    <t>CQP et qualification reconnue dans les classifications d'une convention collective nationale</t>
  </si>
  <si>
    <t>Agriculture</t>
  </si>
  <si>
    <t xml:space="preserve">Industrie </t>
  </si>
  <si>
    <t>Tertiaire</t>
  </si>
  <si>
    <t>Commerce, réparation d'automobiles et de motocycles</t>
  </si>
  <si>
    <t xml:space="preserve"> Activités immobilières</t>
  </si>
  <si>
    <t xml:space="preserve"> Autres secteurs du tertiaire</t>
  </si>
  <si>
    <t>Tableau 6 : Caractéristiques des contrats de professionnalisation,  selon la spécialité de formation préparée</t>
  </si>
  <si>
    <t>Spécialité de la formation (1)</t>
  </si>
  <si>
    <t>Mode de reconnaissance de la qualification (2)</t>
  </si>
  <si>
    <t>Durée de la formation (3) (en heures)</t>
  </si>
  <si>
    <t>Part de la spécialité</t>
  </si>
  <si>
    <t>Hommes</t>
  </si>
  <si>
    <t>Femmes</t>
  </si>
  <si>
    <t>Domaines de la production</t>
  </si>
  <si>
    <t>Transformations agro-alimentaires, alimentation, cuisine</t>
  </si>
  <si>
    <t xml:space="preserve">Métallurgie </t>
  </si>
  <si>
    <t>Génie civil, construction, bois, Bâtiment</t>
  </si>
  <si>
    <t>Mécanique, électricité, électronique</t>
  </si>
  <si>
    <t>Autres domaines de la production</t>
  </si>
  <si>
    <t>Domaines de services</t>
  </si>
  <si>
    <t>Transport, manutention, magasinage</t>
  </si>
  <si>
    <t>Commerce, vente</t>
  </si>
  <si>
    <t>Comptabilité, gestion</t>
  </si>
  <si>
    <t xml:space="preserve">Autres spécialités des échanges et de la gestion </t>
  </si>
  <si>
    <t>Secrétariat, bureautique</t>
  </si>
  <si>
    <t xml:space="preserve">Santé, travail social </t>
  </si>
  <si>
    <t>Accueil, hôtellerie, tourisme</t>
  </si>
  <si>
    <t>Autres spécialités, essentiellement du domaine des services</t>
  </si>
  <si>
    <t>(1) Nomenclature des spécialités de formation</t>
  </si>
  <si>
    <t>(2) Les diplômes et titres à finalité professionnelle délivrés au nom de l'Etat appartiennent à la catégorie "Certification ou qualification enregistrée au RNCP (répertoire national des certifications professionnelles) autre qu'un CQP (certificat de qualification professionnelle)". Appartiennent à cette catégorie une partie des qualifications reconnues dans les classifications d'une convention collective nationale.</t>
  </si>
  <si>
    <t>(3) Durée des enseignements généraux, professionnels et technologiques et des actions d'évaluation et d'accompagnement.</t>
  </si>
  <si>
    <t>Lecture : en 2018, 50,6 % des contrats de professionnalisation sont signés par des hommes soit 12,1% de plus qu'en 2017.</t>
  </si>
  <si>
    <t>Lecture : en 2018, 89,77% des contrat de professionnalisation débutés par des sortants de scolarité préparent à une certfication ou qualification enregistrée au RNCP autre qu'un CQP.</t>
  </si>
  <si>
    <t>Lecture : en 2018,dans le secteur de l'industrie, 30,76 % des embauches en contrat de professionnalisation  ont eu lieu dans des entreprises de 0 à 9 salariés, 67,48  % des contrats préparent à une certification enregistrée au RNCP autre qu'un CQP et 2,19 % ont une durée de formations de moins de 200h.</t>
  </si>
  <si>
    <t>Lecture : en 2018, 75,32 % des bénéficaires préparant une formation dans le domaine de la production sont des hommes, 49,99 % préparent à une certification ou qualification enregistrée au RNCP autre qu'un CQP et 5,94 % des formations spécialisées en production durent moins de 200h.</t>
  </si>
  <si>
    <t>CDD</t>
  </si>
  <si>
    <t>CDI</t>
  </si>
  <si>
    <t>Type de contrat</t>
  </si>
  <si>
    <t>17 ans ou moins</t>
  </si>
  <si>
    <t>De 26 à 30 ans</t>
  </si>
  <si>
    <t>De 31 à 44 ans</t>
  </si>
  <si>
    <t>Situation avant contrat (1)</t>
  </si>
  <si>
    <t>Dont contrats de formation en alternance (2)</t>
  </si>
  <si>
    <t xml:space="preserve">(1) Situation déclarée par le bénéficiaire. </t>
  </si>
  <si>
    <t>(2) Contrats d'apprentissage et de professionnalisation.</t>
  </si>
  <si>
    <t>Secteur d'activité (1)</t>
  </si>
  <si>
    <r>
      <t xml:space="preserve">(1) </t>
    </r>
    <r>
      <rPr>
        <sz val="8"/>
        <color theme="1"/>
        <rFont val="Calibri"/>
        <family val="2"/>
        <scheme val="minor"/>
      </rPr>
      <t xml:space="preserve">Nomenclature agrégée fondée sur la NAF rév.2 : dans le tertiaire, le soutien aux entreprises couvre les secteurs des activités scientifiques et techniques et de services administratifs et de soutien. </t>
    </r>
  </si>
  <si>
    <r>
      <t>Lecture </t>
    </r>
    <r>
      <rPr>
        <sz val="8"/>
        <color theme="1"/>
        <rFont val="Calibri"/>
        <family val="2"/>
        <scheme val="minor"/>
      </rPr>
      <t>: en 2018, 0,5 % des embauches en contrat de professionnalisation sont dans le secteur agricole, elles sont en hausse de 9,7 % par rapport à 2017.</t>
    </r>
  </si>
  <si>
    <r>
      <t xml:space="preserve">Champ : </t>
    </r>
    <r>
      <rPr>
        <sz val="8"/>
        <color theme="1"/>
        <rFont val="Calibri"/>
        <family val="2"/>
        <scheme val="minor"/>
      </rPr>
      <t>France entière.</t>
    </r>
  </si>
  <si>
    <r>
      <t xml:space="preserve">Source : </t>
    </r>
    <r>
      <rPr>
        <sz val="8"/>
        <color theme="1"/>
        <rFont val="Calibri"/>
        <family val="2"/>
        <scheme val="minor"/>
      </rPr>
      <t>Dares-base de données issue du système Extrapro de gestion informatisée des contrats de professionnalisation, remontées Opca.</t>
    </r>
  </si>
  <si>
    <t xml:space="preserve">  Commerce y compris réparation d'automobiles et de motocycles</t>
  </si>
  <si>
    <t xml:space="preserve">   Industries extractives,  énergie, eau, gestion des déchets et dépollution</t>
  </si>
  <si>
    <t>Tableau 2 : Les employeurs utilisateurs des contrats de professionnalisation</t>
  </si>
  <si>
    <t>Les contrats de professionnalisation en 2018</t>
  </si>
  <si>
    <t>Données</t>
  </si>
  <si>
    <t xml:space="preserve">Ce fichier rend compte des flux des contrats de professionnalisation débutés au cours de l'année selon les caractéristiques des bénéficiaires, des employeurs et des contrats. </t>
  </si>
  <si>
    <t>Définitions</t>
  </si>
  <si>
    <t>Le contrat de professionnalisation s’adresse aux jeunes âgés de 16 à 25 ans révolus, aux demandeurs d’emploi âgés de 26 ans et plus et aux bénéficiaires de certaines allocations ou contrats. Son objectif est de leur permettre d’acquérir une qualification professionnelle ou de compléter leur formation initiale par une qualification complémentaire en vue d’accéder à un poste déterminé dans l’entreprise. Les bénéficiaires âgés de 16 à 25 ans révolus sont rémunérés en pourcentage du Smic selon leur âge et leur niveau de formation, les salariés âgés de 26 ans et plus perçoivent une rémunération qui ne peut être ni inférieure au Smic ni à 85 % du salaire minimum conventionnel. Ce contrat ouvre droit pour l’employeur, pour certaines embauches et dans certaines limites, à une exonération de cotisations patronales de sécurité sociale.</t>
  </si>
  <si>
    <t>Sources</t>
  </si>
  <si>
    <t xml:space="preserve">Les données sont issues de l’extranet Extrapro de gestion informatisée des contrats de professionnalisation renseigné par les Opca (organisme paritaire collecteur agréé par l'État). Chaque Opca collecte les contributions financières des entreprises qui relèvent de son champ d'application dans le cadre du financement de la formation professionnelle continue des salariés des entreprises de droit privé) sont garants de la conformité des contrat de professionnalisation au regard de l’ensemble des dispositions. Ils déposent les contrats validés, accompagné de sa décision, auprès de la Direccte du lieu d’exécution du contrat, sous une forme dématérialisée via l’extranet Extrapro. Cet extranet permet le transfert des informations individuelles relatives aux bénéficiaires et employeurs signataires, lors de la conclusion, la modification et la fin des contrats. </t>
  </si>
  <si>
    <t>Champ</t>
  </si>
  <si>
    <t>France entière.</t>
  </si>
  <si>
    <t>Nomenclature</t>
  </si>
  <si>
    <t xml:space="preserve">Les resultats par secteur d'activité sont présentés en nomenclature agrégée fondée sur la NAF rév.2. </t>
  </si>
  <si>
    <t>La nomenclature utilisée pour les niveaux de diplôme est la nomenclature des niveaux de formation de 1969.</t>
  </si>
  <si>
    <t>Les résultats par spécialités de formation sont présentés selon la Nomenclature des spécialités de formation (NSF) : https://www.insee.fr/fr/statistiques/fichier/2526273/BFE_NSF_niveau_100.pdf</t>
  </si>
  <si>
    <t>Contenu des onglets</t>
  </si>
  <si>
    <t xml:space="preserve">Table 1: Les bénéficiaires de contrats de professionnalisation </t>
  </si>
  <si>
    <t>Table 2 : Les employeurs utlisateurs des contrats de professionnalisation</t>
  </si>
  <si>
    <t>Graphique 1: les nouveaux contrats de professionnalisation</t>
  </si>
  <si>
    <t>Graph1 données: Les données du graphique 1</t>
  </si>
  <si>
    <t xml:space="preserve">Table 3:  Les caractéristiques des contrats de professionnalisation </t>
  </si>
  <si>
    <t xml:space="preserve">Table 4 : Caractéristiques des contrats de professionnalisation selon la situation avant l'entrée en contrat </t>
  </si>
  <si>
    <t>Table 5  : Caractéristiques des contrats de professionnalisation selon le secteur d’activité de l’employeur</t>
  </si>
  <si>
    <t>Table 6 : Caractéristiques des contrats de professionnalisation,  selon la spécialité de formation préparée</t>
  </si>
  <si>
    <t>Contact</t>
  </si>
  <si>
    <t>Pour tout renseignement concernant ces résultats, vous pouvez nous contacter par e-mail à l'adresse suivante :</t>
  </si>
  <si>
    <t>dares.communication@dares.travail.gouv.fr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</si>
</sst>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
  </numFmts>
  <fonts count="26" x14ac:knownFonts="1">
    <font>
      <sz val="11"/>
      <color theme="1"/>
      <name val="Calibri"/>
      <family val="2"/>
      <scheme val="minor"/>
    </font>
    <font>
      <sz val="11"/>
      <color theme="1"/>
      <name val="Calibri"/>
      <family val="2"/>
      <scheme val="minor"/>
    </font>
    <font>
      <sz val="9"/>
      <name val="Calibri"/>
      <family val="2"/>
    </font>
    <font>
      <b/>
      <sz val="10"/>
      <name val="Calibri"/>
      <family val="2"/>
    </font>
    <font>
      <b/>
      <sz val="9"/>
      <name val="Calibri"/>
      <family val="2"/>
    </font>
    <font>
      <i/>
      <sz val="9"/>
      <name val="Calibri"/>
      <family val="2"/>
    </font>
    <font>
      <sz val="8"/>
      <name val="Calibri"/>
      <family val="2"/>
    </font>
    <font>
      <sz val="10"/>
      <name val="Arial"/>
      <family val="2"/>
    </font>
    <font>
      <sz val="9"/>
      <name val="Calibri"/>
      <family val="2"/>
      <scheme val="minor"/>
    </font>
    <font>
      <b/>
      <sz val="9"/>
      <name val="Calibri"/>
      <family val="2"/>
      <scheme val="minor"/>
    </font>
    <font>
      <b/>
      <i/>
      <sz val="9"/>
      <name val="Calibri"/>
      <family val="2"/>
    </font>
    <font>
      <b/>
      <i/>
      <sz val="9"/>
      <name val="Calibri"/>
      <family val="2"/>
      <scheme val="minor"/>
    </font>
    <font>
      <b/>
      <sz val="10"/>
      <name val="Arial"/>
      <family val="2"/>
    </font>
    <font>
      <sz val="10"/>
      <color indexed="8"/>
      <name val="Arial"/>
      <family val="2"/>
    </font>
    <font>
      <i/>
      <sz val="8"/>
      <name val="Calibri"/>
      <family val="2"/>
    </font>
    <font>
      <sz val="8"/>
      <color theme="1"/>
      <name val="Calibri"/>
      <family val="2"/>
      <scheme val="minor"/>
    </font>
    <font>
      <b/>
      <sz val="8"/>
      <color theme="1"/>
      <name val="Calibri"/>
      <family val="2"/>
      <scheme val="minor"/>
    </font>
    <font>
      <b/>
      <sz val="9"/>
      <name val="Arial"/>
      <family val="2"/>
    </font>
    <font>
      <b/>
      <sz val="8"/>
      <name val="Arial"/>
      <family val="2"/>
    </font>
    <font>
      <sz val="8"/>
      <name val="Arial"/>
      <family val="2"/>
    </font>
    <font>
      <sz val="8"/>
      <color indexed="52"/>
      <name val="Arial"/>
      <family val="2"/>
    </font>
    <font>
      <u/>
      <sz val="10"/>
      <color indexed="30"/>
      <name val="Arial"/>
      <family val="2"/>
    </font>
    <font>
      <sz val="9"/>
      <color theme="1"/>
      <name val="Arial"/>
      <family val="2"/>
    </font>
    <font>
      <sz val="9"/>
      <name val="Arial"/>
      <family val="2"/>
    </font>
    <font>
      <sz val="9"/>
      <color indexed="8"/>
      <name val="Arial"/>
      <family val="2"/>
    </font>
    <font>
      <u/>
      <sz val="9"/>
      <color indexed="12"/>
      <name val="Arial"/>
      <family val="2"/>
    </font>
  </fonts>
  <fills count="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39997558519241921"/>
        <bgColor indexed="64"/>
      </patternFill>
    </fill>
    <fill>
      <patternFill patternType="solid">
        <fgColor indexed="44"/>
        <bgColor indexed="64"/>
      </patternFill>
    </fill>
    <fill>
      <patternFill patternType="solid">
        <fgColor indexed="9"/>
        <bgColor indexed="64"/>
      </patternFill>
    </fill>
    <fill>
      <patternFill patternType="solid">
        <fgColor theme="2" tint="-0.249977111117893"/>
        <bgColor indexed="64"/>
      </patternFill>
    </fill>
  </fills>
  <borders count="59">
    <border>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7" fillId="0" borderId="0"/>
    <xf numFmtId="0" fontId="7" fillId="0" borderId="0"/>
    <xf numFmtId="0" fontId="21" fillId="0" borderId="0" applyNumberFormat="0" applyFill="0" applyBorder="0" applyAlignment="0" applyProtection="0">
      <alignment vertical="top"/>
      <protection locked="0"/>
    </xf>
  </cellStyleXfs>
  <cellXfs count="300">
    <xf numFmtId="0" fontId="0" fillId="0" borderId="0" xfId="0"/>
    <xf numFmtId="0" fontId="2" fillId="0" borderId="0" xfId="0" applyFont="1"/>
    <xf numFmtId="0" fontId="3" fillId="2" borderId="0" xfId="0" applyFont="1" applyFill="1" applyAlignment="1" applyProtection="1">
      <protection locked="0"/>
    </xf>
    <xf numFmtId="0" fontId="4" fillId="2" borderId="0" xfId="0" applyFont="1" applyFill="1" applyAlignment="1" applyProtection="1">
      <alignment wrapText="1"/>
      <protection locked="0"/>
    </xf>
    <xf numFmtId="0" fontId="4" fillId="2" borderId="0" xfId="0" applyFont="1" applyFill="1" applyAlignment="1" applyProtection="1">
      <protection locked="0"/>
    </xf>
    <xf numFmtId="165" fontId="2" fillId="2" borderId="10" xfId="0" applyNumberFormat="1" applyFont="1" applyFill="1" applyBorder="1" applyAlignment="1" applyProtection="1">
      <alignment horizontal="center" wrapText="1"/>
      <protection locked="0"/>
    </xf>
    <xf numFmtId="164" fontId="2" fillId="2" borderId="12" xfId="0" applyNumberFormat="1" applyFont="1" applyFill="1" applyBorder="1" applyAlignment="1" applyProtection="1">
      <alignment horizontal="center" wrapText="1"/>
      <protection locked="0"/>
    </xf>
    <xf numFmtId="164" fontId="2" fillId="2" borderId="12" xfId="0" applyNumberFormat="1" applyFont="1" applyFill="1" applyBorder="1" applyAlignment="1">
      <alignment horizontal="center"/>
    </xf>
    <xf numFmtId="165" fontId="2" fillId="2" borderId="12" xfId="0" applyNumberFormat="1" applyFont="1" applyFill="1" applyBorder="1" applyAlignment="1" applyProtection="1">
      <alignment horizontal="center" wrapText="1"/>
      <protection locked="0"/>
    </xf>
    <xf numFmtId="165" fontId="2" fillId="2" borderId="12" xfId="0" applyNumberFormat="1" applyFont="1" applyFill="1" applyBorder="1" applyAlignment="1">
      <alignment horizontal="center"/>
    </xf>
    <xf numFmtId="164" fontId="5" fillId="2" borderId="5" xfId="0" applyNumberFormat="1" applyFont="1" applyFill="1" applyBorder="1" applyAlignment="1">
      <alignment horizontal="center"/>
    </xf>
    <xf numFmtId="164" fontId="5" fillId="2" borderId="5" xfId="0" applyNumberFormat="1" applyFont="1" applyFill="1" applyBorder="1" applyAlignment="1" applyProtection="1">
      <alignment horizontal="center" wrapText="1"/>
      <protection locked="0"/>
    </xf>
    <xf numFmtId="164" fontId="5" fillId="2" borderId="12" xfId="0" applyNumberFormat="1" applyFont="1" applyFill="1" applyBorder="1" applyAlignment="1" applyProtection="1">
      <alignment horizontal="center" wrapText="1"/>
      <protection locked="0"/>
    </xf>
    <xf numFmtId="0" fontId="6" fillId="2" borderId="0" xfId="0" applyFont="1" applyFill="1" applyBorder="1" applyAlignment="1">
      <alignment horizontal="left" wrapText="1"/>
    </xf>
    <xf numFmtId="0" fontId="6" fillId="2" borderId="0" xfId="0" applyFont="1" applyFill="1"/>
    <xf numFmtId="165" fontId="6" fillId="2" borderId="0" xfId="0" applyNumberFormat="1" applyFont="1" applyFill="1"/>
    <xf numFmtId="0" fontId="6" fillId="2" borderId="0" xfId="0" applyFont="1" applyFill="1" applyBorder="1" applyAlignment="1">
      <alignment horizontal="left"/>
    </xf>
    <xf numFmtId="3" fontId="4" fillId="2" borderId="7" xfId="0" applyNumberFormat="1" applyFont="1" applyFill="1" applyBorder="1" applyAlignment="1">
      <alignment horizontal="center" vertical="center" wrapText="1"/>
    </xf>
    <xf numFmtId="0" fontId="3" fillId="2" borderId="0" xfId="0" applyFont="1" applyFill="1" applyBorder="1"/>
    <xf numFmtId="0" fontId="2" fillId="2" borderId="0" xfId="0" applyFont="1" applyFill="1"/>
    <xf numFmtId="0" fontId="5" fillId="2" borderId="0" xfId="0" applyFont="1" applyFill="1" applyAlignment="1">
      <alignment horizontal="left"/>
    </xf>
    <xf numFmtId="0" fontId="2" fillId="2" borderId="0" xfId="0" applyFont="1" applyFill="1" applyAlignment="1"/>
    <xf numFmtId="165" fontId="8" fillId="2" borderId="10" xfId="0" applyNumberFormat="1" applyFont="1" applyFill="1" applyBorder="1" applyAlignment="1">
      <alignment horizontal="center"/>
    </xf>
    <xf numFmtId="164" fontId="9" fillId="2" borderId="12" xfId="0" applyNumberFormat="1" applyFont="1" applyFill="1" applyBorder="1" applyAlignment="1">
      <alignment horizontal="center"/>
    </xf>
    <xf numFmtId="164" fontId="8" fillId="2" borderId="12" xfId="0" applyNumberFormat="1" applyFont="1" applyFill="1" applyBorder="1" applyAlignment="1">
      <alignment horizontal="center"/>
    </xf>
    <xf numFmtId="164" fontId="11" fillId="2" borderId="5" xfId="0" applyNumberFormat="1" applyFont="1" applyFill="1" applyBorder="1" applyAlignment="1">
      <alignment horizontal="center"/>
    </xf>
    <xf numFmtId="164" fontId="8" fillId="2" borderId="10" xfId="0" applyNumberFormat="1" applyFont="1" applyFill="1" applyBorder="1" applyAlignment="1">
      <alignment horizontal="center"/>
    </xf>
    <xf numFmtId="0" fontId="12" fillId="0" borderId="0" xfId="0" applyFont="1" applyFill="1" applyBorder="1"/>
    <xf numFmtId="0" fontId="7" fillId="0" borderId="0" xfId="0" applyFont="1" applyFill="1" applyBorder="1"/>
    <xf numFmtId="3" fontId="7" fillId="0" borderId="0" xfId="2" applyNumberFormat="1" applyFont="1" applyFill="1" applyBorder="1" applyAlignment="1">
      <alignment horizontal="right"/>
    </xf>
    <xf numFmtId="0" fontId="7" fillId="0" borderId="7" xfId="0" applyFont="1" applyFill="1" applyBorder="1" applyAlignment="1">
      <alignment horizontal="center"/>
    </xf>
    <xf numFmtId="0" fontId="7" fillId="0" borderId="7" xfId="0" applyFont="1" applyFill="1" applyBorder="1" applyAlignment="1">
      <alignment horizontal="center" vertical="center" wrapText="1"/>
    </xf>
    <xf numFmtId="3" fontId="7" fillId="0" borderId="7" xfId="2" applyNumberFormat="1" applyFont="1" applyFill="1" applyBorder="1" applyAlignment="1">
      <alignment horizontal="center"/>
    </xf>
    <xf numFmtId="3" fontId="7" fillId="0" borderId="7" xfId="0" applyNumberFormat="1" applyFont="1" applyFill="1" applyBorder="1" applyAlignment="1">
      <alignment horizontal="center"/>
    </xf>
    <xf numFmtId="3" fontId="7" fillId="0" borderId="7" xfId="0" applyNumberFormat="1" applyFont="1" applyFill="1" applyBorder="1" applyAlignment="1">
      <alignment horizontal="center" vertical="center" wrapText="1"/>
    </xf>
    <xf numFmtId="166" fontId="7" fillId="0" borderId="0" xfId="1" applyNumberFormat="1" applyFont="1" applyFill="1" applyBorder="1"/>
    <xf numFmtId="167" fontId="0" fillId="3" borderId="7" xfId="0" applyNumberFormat="1" applyFont="1" applyFill="1" applyBorder="1" applyAlignment="1">
      <alignment horizontal="right"/>
    </xf>
    <xf numFmtId="0" fontId="13" fillId="0" borderId="7" xfId="0" applyFont="1" applyFill="1" applyBorder="1" applyAlignment="1">
      <alignment horizontal="center" vertical="top"/>
    </xf>
    <xf numFmtId="0" fontId="7" fillId="0" borderId="7" xfId="0" applyFont="1" applyFill="1" applyBorder="1" applyAlignment="1">
      <alignment horizontal="center" vertical="top"/>
    </xf>
    <xf numFmtId="0" fontId="13" fillId="0" borderId="0" xfId="0" applyFont="1" applyFill="1" applyBorder="1" applyAlignment="1">
      <alignment vertical="center"/>
    </xf>
    <xf numFmtId="0" fontId="4" fillId="2" borderId="0" xfId="0" applyFont="1" applyFill="1" applyAlignment="1" applyProtection="1">
      <alignment vertical="center" wrapText="1"/>
      <protection locked="0"/>
    </xf>
    <xf numFmtId="0" fontId="6" fillId="2" borderId="0" xfId="0" applyFont="1" applyFill="1" applyAlignment="1">
      <alignment vertical="center"/>
    </xf>
    <xf numFmtId="0" fontId="6" fillId="2" borderId="0" xfId="0" applyFont="1" applyFill="1" applyBorder="1" applyAlignment="1">
      <alignment horizontal="left"/>
    </xf>
    <xf numFmtId="0" fontId="2" fillId="2" borderId="7" xfId="0" applyFont="1" applyFill="1" applyBorder="1" applyAlignment="1">
      <alignment horizontal="center" vertical="center" wrapText="1"/>
    </xf>
    <xf numFmtId="0" fontId="3" fillId="2" borderId="0" xfId="0" applyFont="1" applyFill="1" applyAlignment="1"/>
    <xf numFmtId="0" fontId="3" fillId="2" borderId="0" xfId="0" applyFont="1" applyFill="1" applyAlignment="1">
      <alignment wrapText="1"/>
    </xf>
    <xf numFmtId="11" fontId="5" fillId="2" borderId="0" xfId="0" applyNumberFormat="1" applyFont="1" applyFill="1" applyAlignment="1">
      <alignment horizontal="right"/>
    </xf>
    <xf numFmtId="0" fontId="2" fillId="2" borderId="34" xfId="0" applyFont="1" applyFill="1" applyBorder="1" applyAlignment="1">
      <alignment horizontal="left" vertical="center" wrapText="1"/>
    </xf>
    <xf numFmtId="164" fontId="2" fillId="2" borderId="12" xfId="0" applyNumberFormat="1" applyFont="1" applyFill="1" applyBorder="1" applyAlignment="1">
      <alignment horizontal="center" vertical="center"/>
    </xf>
    <xf numFmtId="164" fontId="4" fillId="2" borderId="18" xfId="0" applyNumberFormat="1" applyFont="1" applyFill="1" applyBorder="1" applyAlignment="1">
      <alignment horizontal="center" vertical="center"/>
    </xf>
    <xf numFmtId="0" fontId="2" fillId="2" borderId="34" xfId="0" applyFont="1" applyFill="1" applyBorder="1" applyAlignment="1">
      <alignment horizontal="left"/>
    </xf>
    <xf numFmtId="0" fontId="2" fillId="2" borderId="34" xfId="0" applyFont="1" applyFill="1" applyBorder="1" applyAlignment="1" applyProtection="1">
      <alignment wrapText="1"/>
      <protection locked="0"/>
    </xf>
    <xf numFmtId="0" fontId="6" fillId="2" borderId="0" xfId="0" applyFont="1" applyFill="1" applyAlignment="1">
      <alignment horizontal="left"/>
    </xf>
    <xf numFmtId="0" fontId="6" fillId="2" borderId="0" xfId="0" applyFont="1" applyFill="1" applyAlignment="1"/>
    <xf numFmtId="0" fontId="14" fillId="2" borderId="0" xfId="0" applyFont="1" applyFill="1" applyBorder="1" applyAlignment="1">
      <alignment horizontal="left"/>
    </xf>
    <xf numFmtId="0" fontId="4" fillId="0" borderId="0" xfId="0" applyFont="1" applyAlignment="1"/>
    <xf numFmtId="0" fontId="4" fillId="0" borderId="0" xfId="0" applyFont="1" applyAlignment="1">
      <alignment wrapText="1"/>
    </xf>
    <xf numFmtId="0" fontId="4" fillId="0" borderId="0" xfId="0" applyFont="1" applyAlignment="1">
      <alignment horizontal="left" wrapText="1"/>
    </xf>
    <xf numFmtId="0" fontId="2"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164" fontId="2" fillId="2" borderId="9" xfId="0" applyNumberFormat="1" applyFont="1" applyFill="1" applyBorder="1" applyAlignment="1">
      <alignment horizontal="center"/>
    </xf>
    <xf numFmtId="164" fontId="4" fillId="2" borderId="40" xfId="0" applyNumberFormat="1" applyFont="1" applyFill="1" applyBorder="1" applyAlignment="1">
      <alignment horizontal="center"/>
    </xf>
    <xf numFmtId="0" fontId="3" fillId="2" borderId="0" xfId="0" applyFont="1" applyFill="1" applyAlignment="1">
      <alignment horizontal="left"/>
    </xf>
    <xf numFmtId="0" fontId="4" fillId="2" borderId="0" xfId="0" applyFont="1" applyFill="1" applyAlignment="1">
      <alignment horizontal="left"/>
    </xf>
    <xf numFmtId="0" fontId="4" fillId="2" borderId="0" xfId="0" applyFont="1" applyFill="1" applyAlignment="1">
      <alignment horizontal="left" wrapText="1"/>
    </xf>
    <xf numFmtId="0" fontId="2" fillId="2" borderId="0" xfId="0" applyFont="1" applyFill="1" applyAlignment="1">
      <alignment horizontal="center"/>
    </xf>
    <xf numFmtId="0" fontId="5" fillId="2" borderId="0" xfId="0" applyFont="1" applyFill="1" applyAlignment="1">
      <alignment horizontal="center"/>
    </xf>
    <xf numFmtId="164" fontId="4" fillId="2" borderId="12" xfId="0" applyNumberFormat="1" applyFont="1" applyFill="1" applyBorder="1" applyAlignment="1">
      <alignment horizontal="center"/>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2" borderId="10" xfId="0" applyFont="1" applyFill="1" applyBorder="1" applyAlignment="1">
      <alignment horizontal="center" vertical="center"/>
    </xf>
    <xf numFmtId="0" fontId="15" fillId="0" borderId="0" xfId="0" applyFont="1" applyAlignment="1">
      <alignment vertical="center"/>
    </xf>
    <xf numFmtId="0" fontId="15" fillId="0" borderId="0" xfId="0" applyFont="1"/>
    <xf numFmtId="0" fontId="4" fillId="2" borderId="34" xfId="0" applyFont="1" applyFill="1" applyBorder="1" applyAlignment="1">
      <alignment wrapText="1"/>
    </xf>
    <xf numFmtId="0" fontId="4" fillId="2" borderId="30" xfId="0" applyFont="1" applyFill="1" applyBorder="1" applyAlignment="1">
      <alignment horizontal="left"/>
    </xf>
    <xf numFmtId="0" fontId="4" fillId="2" borderId="20" xfId="0" applyFont="1" applyFill="1" applyBorder="1" applyAlignment="1">
      <alignment horizontal="center" vertical="center"/>
    </xf>
    <xf numFmtId="0" fontId="6" fillId="2" borderId="0" xfId="0" applyFont="1" applyFill="1" applyBorder="1" applyAlignment="1">
      <alignment horizontal="left"/>
    </xf>
    <xf numFmtId="164" fontId="2" fillId="2" borderId="14" xfId="0" applyNumberFormat="1" applyFont="1" applyFill="1" applyBorder="1" applyAlignment="1">
      <alignment horizontal="center"/>
    </xf>
    <xf numFmtId="164" fontId="2" fillId="2" borderId="10" xfId="0" applyNumberFormat="1" applyFont="1" applyFill="1" applyBorder="1" applyAlignment="1">
      <alignment horizontal="center"/>
    </xf>
    <xf numFmtId="164" fontId="2" fillId="2" borderId="8" xfId="0" applyNumberFormat="1" applyFont="1" applyFill="1" applyBorder="1" applyAlignment="1">
      <alignment horizontal="center"/>
    </xf>
    <xf numFmtId="164" fontId="4" fillId="2" borderId="39" xfId="0" applyNumberFormat="1" applyFont="1" applyFill="1" applyBorder="1" applyAlignment="1">
      <alignment horizontal="center"/>
    </xf>
    <xf numFmtId="164" fontId="4" fillId="2" borderId="41" xfId="0" applyNumberFormat="1" applyFont="1" applyFill="1" applyBorder="1" applyAlignment="1">
      <alignment horizontal="center"/>
    </xf>
    <xf numFmtId="0" fontId="6" fillId="2" borderId="7" xfId="0" applyFont="1" applyFill="1" applyBorder="1" applyAlignment="1">
      <alignment horizontal="center" vertical="center" wrapText="1"/>
    </xf>
    <xf numFmtId="164" fontId="4" fillId="2" borderId="45" xfId="0" applyNumberFormat="1" applyFont="1" applyFill="1" applyBorder="1" applyAlignment="1">
      <alignment horizontal="center"/>
    </xf>
    <xf numFmtId="164" fontId="2" fillId="2" borderId="11" xfId="0" applyNumberFormat="1" applyFont="1" applyFill="1" applyBorder="1" applyAlignment="1">
      <alignment horizontal="center"/>
    </xf>
    <xf numFmtId="0" fontId="4" fillId="2" borderId="34" xfId="0" applyFont="1" applyFill="1" applyBorder="1" applyAlignment="1">
      <alignment horizontal="left" vertical="center" wrapText="1"/>
    </xf>
    <xf numFmtId="0" fontId="4" fillId="2" borderId="34" xfId="0" applyFont="1" applyFill="1" applyBorder="1" applyAlignment="1">
      <alignment horizontal="left" vertical="center"/>
    </xf>
    <xf numFmtId="0" fontId="2" fillId="2" borderId="34" xfId="0" applyFont="1" applyFill="1" applyBorder="1" applyAlignment="1">
      <alignment horizontal="left" wrapText="1" indent="1"/>
    </xf>
    <xf numFmtId="0" fontId="2" fillId="2" borderId="34" xfId="0" applyFont="1" applyFill="1" applyBorder="1" applyAlignment="1">
      <alignment horizontal="left" vertical="center" wrapText="1" indent="1"/>
    </xf>
    <xf numFmtId="0" fontId="4" fillId="2" borderId="47" xfId="0" applyFont="1" applyFill="1" applyBorder="1" applyAlignment="1">
      <alignment horizontal="left" vertical="center"/>
    </xf>
    <xf numFmtId="0" fontId="6" fillId="2" borderId="16" xfId="0" applyFont="1" applyFill="1" applyBorder="1" applyAlignment="1">
      <alignment horizontal="center" vertical="center" wrapText="1"/>
    </xf>
    <xf numFmtId="164" fontId="4" fillId="2" borderId="8" xfId="0" applyNumberFormat="1" applyFont="1" applyFill="1" applyBorder="1" applyAlignment="1">
      <alignment horizontal="center"/>
    </xf>
    <xf numFmtId="164" fontId="2" fillId="2" borderId="18" xfId="0" applyNumberFormat="1" applyFont="1" applyFill="1" applyBorder="1" applyAlignment="1">
      <alignment horizontal="center"/>
    </xf>
    <xf numFmtId="164" fontId="4" fillId="2" borderId="18" xfId="0" applyNumberFormat="1" applyFont="1" applyFill="1" applyBorder="1" applyAlignment="1">
      <alignment horizontal="center"/>
    </xf>
    <xf numFmtId="164" fontId="4" fillId="2" borderId="43" xfId="0" applyNumberFormat="1" applyFont="1" applyFill="1" applyBorder="1" applyAlignment="1">
      <alignment horizontal="center"/>
    </xf>
    <xf numFmtId="164" fontId="0" fillId="0" borderId="0" xfId="0" applyNumberFormat="1"/>
    <xf numFmtId="0" fontId="2" fillId="2" borderId="27" xfId="0" applyFont="1" applyFill="1" applyBorder="1" applyAlignment="1">
      <alignment horizontal="center" vertical="center"/>
    </xf>
    <xf numFmtId="2" fontId="4" fillId="2" borderId="30" xfId="0" applyNumberFormat="1" applyFont="1" applyFill="1" applyBorder="1" applyAlignment="1">
      <alignment vertical="center"/>
    </xf>
    <xf numFmtId="2" fontId="2" fillId="2" borderId="34" xfId="0" applyNumberFormat="1" applyFont="1" applyFill="1" applyBorder="1" applyAlignment="1">
      <alignment horizontal="left" vertical="center" wrapText="1"/>
    </xf>
    <xf numFmtId="2" fontId="4" fillId="2" borderId="34" xfId="0" applyNumberFormat="1" applyFont="1" applyFill="1" applyBorder="1" applyAlignment="1">
      <alignment vertical="center"/>
    </xf>
    <xf numFmtId="2" fontId="2" fillId="2" borderId="26" xfId="0" applyNumberFormat="1" applyFont="1" applyFill="1" applyBorder="1" applyAlignment="1">
      <alignment horizontal="left" vertical="center" wrapText="1"/>
    </xf>
    <xf numFmtId="0" fontId="2" fillId="2" borderId="7" xfId="0" applyFont="1" applyFill="1" applyBorder="1" applyAlignment="1">
      <alignment horizontal="center" vertical="center"/>
    </xf>
    <xf numFmtId="2" fontId="4" fillId="2" borderId="47" xfId="0" applyNumberFormat="1" applyFont="1" applyFill="1" applyBorder="1" applyAlignment="1">
      <alignment vertical="center"/>
    </xf>
    <xf numFmtId="0" fontId="2" fillId="2" borderId="10"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4" fillId="2" borderId="20" xfId="0" applyNumberFormat="1" applyFont="1" applyFill="1" applyBorder="1" applyAlignment="1">
      <alignment horizontal="center" vertical="center"/>
    </xf>
    <xf numFmtId="165" fontId="4" fillId="2" borderId="30" xfId="0" applyNumberFormat="1" applyFont="1" applyFill="1" applyBorder="1" applyAlignment="1" applyProtection="1">
      <alignment wrapText="1"/>
      <protection locked="0"/>
    </xf>
    <xf numFmtId="3" fontId="4" fillId="2" borderId="14" xfId="0" applyNumberFormat="1" applyFont="1" applyFill="1" applyBorder="1" applyAlignment="1">
      <alignment horizontal="center" vertical="center" wrapText="1"/>
    </xf>
    <xf numFmtId="165" fontId="2" fillId="2" borderId="14" xfId="0" applyNumberFormat="1" applyFont="1" applyFill="1" applyBorder="1" applyAlignment="1" applyProtection="1">
      <alignment horizontal="center" vertical="center" wrapText="1"/>
      <protection locked="0"/>
    </xf>
    <xf numFmtId="164" fontId="2" fillId="2" borderId="9" xfId="0" applyNumberFormat="1" applyFont="1" applyFill="1" applyBorder="1" applyAlignment="1" applyProtection="1">
      <alignment horizontal="center" vertical="center" wrapText="1"/>
      <protection locked="0"/>
    </xf>
    <xf numFmtId="165" fontId="2" fillId="2" borderId="9" xfId="0" applyNumberFormat="1" applyFont="1" applyFill="1" applyBorder="1" applyAlignment="1" applyProtection="1">
      <alignment horizontal="center" vertical="center" wrapText="1"/>
      <protection locked="0"/>
    </xf>
    <xf numFmtId="165" fontId="5" fillId="2" borderId="4" xfId="0" applyNumberFormat="1" applyFont="1" applyFill="1" applyBorder="1" applyAlignment="1" applyProtection="1">
      <alignment horizontal="center" vertical="center" wrapText="1"/>
      <protection locked="0"/>
    </xf>
    <xf numFmtId="164" fontId="5" fillId="2" borderId="4" xfId="0" applyNumberFormat="1" applyFont="1" applyFill="1" applyBorder="1" applyAlignment="1" applyProtection="1">
      <alignment horizontal="center" vertical="center" wrapText="1"/>
      <protection locked="0"/>
    </xf>
    <xf numFmtId="165" fontId="2" fillId="2" borderId="4" xfId="0" applyNumberFormat="1" applyFont="1" applyFill="1" applyBorder="1" applyAlignment="1" applyProtection="1">
      <alignment horizontal="center" vertical="center" wrapText="1"/>
      <protection locked="0"/>
    </xf>
    <xf numFmtId="3" fontId="2" fillId="2" borderId="2"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165" fontId="2" fillId="2" borderId="30" xfId="0" applyNumberFormat="1" applyFont="1" applyFill="1" applyBorder="1" applyAlignment="1" applyProtection="1">
      <alignment horizontal="center" vertical="center" wrapText="1"/>
      <protection locked="0"/>
    </xf>
    <xf numFmtId="164" fontId="2" fillId="2" borderId="34" xfId="0" applyNumberFormat="1" applyFont="1" applyFill="1" applyBorder="1" applyAlignment="1" applyProtection="1">
      <alignment horizontal="center" vertical="center" wrapText="1"/>
      <protection locked="0"/>
    </xf>
    <xf numFmtId="0" fontId="2" fillId="2" borderId="6" xfId="0" applyFont="1" applyFill="1" applyBorder="1" applyAlignment="1">
      <alignment horizontal="center" vertical="center" wrapText="1"/>
    </xf>
    <xf numFmtId="0" fontId="4" fillId="2" borderId="17" xfId="0" applyFont="1" applyFill="1" applyBorder="1" applyAlignment="1">
      <alignment wrapText="1"/>
    </xf>
    <xf numFmtId="3" fontId="9" fillId="2" borderId="7" xfId="0" applyNumberFormat="1" applyFont="1" applyFill="1" applyBorder="1" applyAlignment="1">
      <alignment horizontal="center" vertical="center" wrapText="1"/>
    </xf>
    <xf numFmtId="165" fontId="4" fillId="2" borderId="14" xfId="0" applyNumberFormat="1" applyFont="1" applyFill="1" applyBorder="1" applyAlignment="1">
      <alignment wrapText="1"/>
    </xf>
    <xf numFmtId="165" fontId="4" fillId="2" borderId="9" xfId="0" applyNumberFormat="1" applyFont="1" applyFill="1" applyBorder="1" applyAlignment="1">
      <alignment wrapText="1"/>
    </xf>
    <xf numFmtId="0" fontId="4" fillId="2" borderId="9" xfId="0" applyFont="1" applyFill="1" applyBorder="1" applyAlignment="1">
      <alignment wrapText="1"/>
    </xf>
    <xf numFmtId="0" fontId="5" fillId="2" borderId="9" xfId="0" applyFont="1" applyFill="1" applyBorder="1" applyAlignment="1">
      <alignment horizontal="left" wrapText="1"/>
    </xf>
    <xf numFmtId="0" fontId="5" fillId="2" borderId="9" xfId="0" applyFont="1" applyFill="1" applyBorder="1" applyAlignment="1">
      <alignment horizontal="left" wrapText="1" indent="1"/>
    </xf>
    <xf numFmtId="0" fontId="10" fillId="2" borderId="4" xfId="0" applyFont="1" applyFill="1" applyBorder="1" applyAlignment="1">
      <alignment horizontal="left" wrapText="1" indent="1"/>
    </xf>
    <xf numFmtId="165" fontId="4" fillId="2" borderId="30" xfId="0" applyNumberFormat="1" applyFont="1" applyFill="1" applyBorder="1" applyAlignment="1">
      <alignment wrapText="1"/>
    </xf>
    <xf numFmtId="0" fontId="2" fillId="2" borderId="34" xfId="0" applyFont="1" applyFill="1" applyBorder="1" applyAlignment="1">
      <alignment wrapText="1"/>
    </xf>
    <xf numFmtId="0" fontId="10" fillId="2" borderId="35" xfId="0" applyFont="1" applyFill="1" applyBorder="1" applyAlignment="1">
      <alignment wrapText="1"/>
    </xf>
    <xf numFmtId="164" fontId="11" fillId="2" borderId="36" xfId="0" applyNumberFormat="1" applyFont="1" applyFill="1" applyBorder="1" applyAlignment="1">
      <alignment horizontal="center"/>
    </xf>
    <xf numFmtId="3" fontId="9" fillId="0" borderId="7" xfId="2" applyNumberFormat="1" applyFont="1" applyFill="1" applyBorder="1" applyAlignment="1">
      <alignment horizontal="center" vertical="center"/>
    </xf>
    <xf numFmtId="0" fontId="5" fillId="2" borderId="34" xfId="0" applyFont="1" applyFill="1" applyBorder="1" applyAlignment="1">
      <alignment horizontal="left"/>
    </xf>
    <xf numFmtId="164" fontId="5" fillId="2" borderId="12" xfId="0" applyNumberFormat="1" applyFont="1" applyFill="1" applyBorder="1" applyAlignment="1">
      <alignment horizontal="center" vertical="center"/>
    </xf>
    <xf numFmtId="164" fontId="10" fillId="2" borderId="18" xfId="0" applyNumberFormat="1" applyFont="1" applyFill="1" applyBorder="1" applyAlignment="1">
      <alignment horizontal="center" vertical="center"/>
    </xf>
    <xf numFmtId="0" fontId="5" fillId="2" borderId="35" xfId="0" applyFont="1" applyFill="1" applyBorder="1" applyAlignment="1">
      <alignment horizontal="left"/>
    </xf>
    <xf numFmtId="164" fontId="5" fillId="2" borderId="36" xfId="0" applyNumberFormat="1" applyFont="1" applyFill="1" applyBorder="1" applyAlignment="1">
      <alignment horizontal="center" vertical="center"/>
    </xf>
    <xf numFmtId="164" fontId="10" fillId="2" borderId="19" xfId="0" applyNumberFormat="1" applyFont="1" applyFill="1" applyBorder="1" applyAlignment="1">
      <alignment horizontal="center" vertical="center"/>
    </xf>
    <xf numFmtId="164" fontId="4" fillId="2" borderId="39" xfId="0" applyNumberFormat="1" applyFont="1" applyFill="1" applyBorder="1" applyAlignment="1" applyProtection="1">
      <alignment horizontal="center" vertical="center" wrapText="1"/>
      <protection locked="0"/>
    </xf>
    <xf numFmtId="164" fontId="4" fillId="2" borderId="40" xfId="0" applyNumberFormat="1" applyFont="1" applyFill="1" applyBorder="1" applyAlignment="1" applyProtection="1">
      <alignment horizontal="center" vertical="center" wrapText="1"/>
      <protection locked="0"/>
    </xf>
    <xf numFmtId="0" fontId="2" fillId="2" borderId="3" xfId="0" applyFont="1" applyFill="1" applyBorder="1" applyAlignment="1">
      <alignment horizontal="center" vertical="center"/>
    </xf>
    <xf numFmtId="164" fontId="4" fillId="2" borderId="10" xfId="0" applyNumberFormat="1" applyFont="1" applyFill="1" applyBorder="1" applyAlignment="1">
      <alignment horizontal="center" vertical="center"/>
    </xf>
    <xf numFmtId="164" fontId="2" fillId="2" borderId="12" xfId="0" applyNumberFormat="1" applyFont="1" applyFill="1" applyBorder="1" applyAlignment="1">
      <alignment horizontal="center" wrapText="1"/>
    </xf>
    <xf numFmtId="164" fontId="4" fillId="2" borderId="49" xfId="0" applyNumberFormat="1" applyFont="1" applyFill="1" applyBorder="1" applyAlignment="1">
      <alignment horizontal="center" vertical="center"/>
    </xf>
    <xf numFmtId="164" fontId="2" fillId="2" borderId="0" xfId="0" applyNumberFormat="1" applyFont="1" applyFill="1" applyBorder="1" applyAlignment="1">
      <alignment horizontal="center"/>
    </xf>
    <xf numFmtId="164" fontId="2" fillId="2" borderId="0" xfId="0" applyNumberFormat="1" applyFont="1" applyFill="1" applyBorder="1" applyAlignment="1">
      <alignment horizontal="center" wrapText="1"/>
    </xf>
    <xf numFmtId="164" fontId="4" fillId="2" borderId="0" xfId="0" applyNumberFormat="1" applyFont="1" applyFill="1" applyBorder="1" applyAlignment="1">
      <alignment horizontal="center"/>
    </xf>
    <xf numFmtId="164" fontId="4" fillId="2" borderId="50" xfId="0" applyNumberFormat="1" applyFont="1" applyFill="1" applyBorder="1" applyAlignment="1">
      <alignment horizontal="center"/>
    </xf>
    <xf numFmtId="0" fontId="2" fillId="2" borderId="17" xfId="0" applyFont="1" applyFill="1" applyBorder="1" applyAlignment="1">
      <alignment horizontal="center" vertical="center" wrapText="1"/>
    </xf>
    <xf numFmtId="164" fontId="4" fillId="2" borderId="30" xfId="0" applyNumberFormat="1" applyFont="1" applyFill="1" applyBorder="1" applyAlignment="1">
      <alignment horizontal="center" vertical="center"/>
    </xf>
    <xf numFmtId="164" fontId="2" fillId="2" borderId="34" xfId="0" applyNumberFormat="1" applyFont="1" applyFill="1" applyBorder="1" applyAlignment="1">
      <alignment horizontal="center"/>
    </xf>
    <xf numFmtId="164" fontId="2" fillId="2" borderId="34" xfId="0" applyNumberFormat="1" applyFont="1" applyFill="1" applyBorder="1" applyAlignment="1">
      <alignment horizontal="center" wrapText="1"/>
    </xf>
    <xf numFmtId="164" fontId="4" fillId="2" borderId="34" xfId="0" applyNumberFormat="1" applyFont="1" applyFill="1" applyBorder="1" applyAlignment="1">
      <alignment horizontal="center"/>
    </xf>
    <xf numFmtId="164" fontId="4" fillId="2" borderId="47" xfId="0" applyNumberFormat="1" applyFont="1" applyFill="1" applyBorder="1" applyAlignment="1">
      <alignment horizontal="center"/>
    </xf>
    <xf numFmtId="0" fontId="2" fillId="2" borderId="30" xfId="0" applyFont="1" applyFill="1" applyBorder="1" applyAlignment="1">
      <alignment horizontal="center" vertical="center"/>
    </xf>
    <xf numFmtId="0" fontId="2" fillId="2" borderId="44" xfId="0" applyFont="1" applyFill="1" applyBorder="1" applyAlignment="1">
      <alignment horizontal="center" vertical="center"/>
    </xf>
    <xf numFmtId="164" fontId="2" fillId="2" borderId="18" xfId="0" applyNumberFormat="1" applyFont="1" applyFill="1" applyBorder="1" applyAlignment="1">
      <alignment horizontal="center" wrapText="1"/>
    </xf>
    <xf numFmtId="0" fontId="6" fillId="2" borderId="17" xfId="0" applyFont="1" applyFill="1" applyBorder="1" applyAlignment="1">
      <alignment horizontal="center" vertical="center" wrapText="1"/>
    </xf>
    <xf numFmtId="164" fontId="4" fillId="2" borderId="1" xfId="0" applyNumberFormat="1" applyFont="1" applyFill="1" applyBorder="1" applyAlignment="1">
      <alignment horizontal="center" vertical="center"/>
    </xf>
    <xf numFmtId="164" fontId="2" fillId="2" borderId="8" xfId="0" applyNumberFormat="1" applyFont="1" applyFill="1" applyBorder="1" applyAlignment="1">
      <alignment horizontal="center" wrapText="1"/>
    </xf>
    <xf numFmtId="164" fontId="4" fillId="2" borderId="42" xfId="0" applyNumberFormat="1" applyFont="1" applyFill="1" applyBorder="1" applyAlignment="1">
      <alignment horizontal="center" vertical="center"/>
    </xf>
    <xf numFmtId="164" fontId="2" fillId="2" borderId="25" xfId="0" applyNumberFormat="1" applyFont="1" applyFill="1" applyBorder="1" applyAlignment="1">
      <alignment horizontal="center"/>
    </xf>
    <xf numFmtId="164" fontId="2" fillId="2" borderId="25" xfId="0" applyNumberFormat="1" applyFont="1" applyFill="1" applyBorder="1" applyAlignment="1">
      <alignment horizontal="center" wrapText="1"/>
    </xf>
    <xf numFmtId="164" fontId="4" fillId="2" borderId="25" xfId="0" applyNumberFormat="1" applyFont="1" applyFill="1" applyBorder="1" applyAlignment="1">
      <alignment horizontal="center"/>
    </xf>
    <xf numFmtId="164" fontId="4" fillId="2" borderId="38" xfId="0" applyNumberFormat="1" applyFont="1" applyFill="1" applyBorder="1" applyAlignment="1">
      <alignment horizontal="center"/>
    </xf>
    <xf numFmtId="165" fontId="0" fillId="0" borderId="0" xfId="0" applyNumberFormat="1"/>
    <xf numFmtId="0" fontId="5" fillId="2" borderId="24" xfId="0" applyFont="1" applyFill="1" applyBorder="1" applyAlignment="1">
      <alignment horizontal="center"/>
    </xf>
    <xf numFmtId="164" fontId="4" fillId="4" borderId="42" xfId="0" applyNumberFormat="1" applyFont="1" applyFill="1" applyBorder="1" applyAlignment="1">
      <alignment horizontal="center" vertical="center" wrapText="1"/>
    </xf>
    <xf numFmtId="165" fontId="4" fillId="2" borderId="30" xfId="0" applyNumberFormat="1" applyFont="1" applyFill="1" applyBorder="1" applyAlignment="1" applyProtection="1">
      <alignment horizontal="left" wrapText="1"/>
      <protection locked="0"/>
    </xf>
    <xf numFmtId="165" fontId="2" fillId="4" borderId="42" xfId="0" applyNumberFormat="1" applyFont="1" applyFill="1" applyBorder="1" applyAlignment="1" applyProtection="1">
      <alignment horizontal="center" vertical="center" wrapText="1"/>
    </xf>
    <xf numFmtId="165" fontId="2" fillId="4" borderId="25" xfId="0" applyNumberFormat="1" applyFont="1" applyFill="1" applyBorder="1" applyAlignment="1" applyProtection="1">
      <alignment horizontal="center" vertical="center" wrapText="1"/>
    </xf>
    <xf numFmtId="0" fontId="5" fillId="2" borderId="26" xfId="0" applyFont="1" applyFill="1" applyBorder="1" applyAlignment="1" applyProtection="1">
      <alignment wrapText="1"/>
      <protection locked="0"/>
    </xf>
    <xf numFmtId="165" fontId="2" fillId="4" borderId="28" xfId="0" applyNumberFormat="1" applyFont="1" applyFill="1" applyBorder="1" applyAlignment="1" applyProtection="1">
      <alignment horizontal="center" vertical="center" wrapText="1"/>
    </xf>
    <xf numFmtId="0" fontId="4" fillId="2" borderId="34" xfId="0" applyFont="1" applyFill="1" applyBorder="1" applyAlignment="1" applyProtection="1">
      <alignment wrapText="1"/>
      <protection locked="0"/>
    </xf>
    <xf numFmtId="0" fontId="4" fillId="2" borderId="17" xfId="0" applyFont="1" applyFill="1" applyBorder="1" applyAlignment="1" applyProtection="1">
      <alignment wrapText="1"/>
      <protection locked="0"/>
    </xf>
    <xf numFmtId="165" fontId="2" fillId="4" borderId="52" xfId="0" applyNumberFormat="1" applyFont="1" applyFill="1" applyBorder="1" applyAlignment="1" applyProtection="1">
      <alignment horizontal="center" vertical="center" wrapText="1"/>
    </xf>
    <xf numFmtId="165" fontId="4" fillId="2" borderId="34" xfId="0" applyNumberFormat="1" applyFont="1" applyFill="1" applyBorder="1" applyAlignment="1" applyProtection="1">
      <alignment wrapText="1"/>
      <protection locked="0"/>
    </xf>
    <xf numFmtId="0" fontId="5" fillId="2" borderId="34" xfId="0" applyFont="1" applyFill="1" applyBorder="1" applyAlignment="1" applyProtection="1">
      <alignment wrapText="1"/>
      <protection locked="0"/>
    </xf>
    <xf numFmtId="165" fontId="10" fillId="2" borderId="34" xfId="0" applyNumberFormat="1" applyFont="1" applyFill="1" applyBorder="1" applyAlignment="1">
      <alignment wrapText="1"/>
    </xf>
    <xf numFmtId="0" fontId="5" fillId="2" borderId="34" xfId="0" applyFont="1" applyFill="1" applyBorder="1"/>
    <xf numFmtId="0" fontId="5" fillId="2" borderId="34" xfId="0" applyFont="1" applyFill="1" applyBorder="1" applyAlignment="1">
      <alignment wrapText="1"/>
    </xf>
    <xf numFmtId="0" fontId="5" fillId="2" borderId="35" xfId="0" applyFont="1" applyFill="1" applyBorder="1" applyAlignment="1">
      <alignment wrapText="1"/>
    </xf>
    <xf numFmtId="165" fontId="2" fillId="4" borderId="53" xfId="0" applyNumberFormat="1" applyFont="1" applyFill="1" applyBorder="1" applyAlignment="1" applyProtection="1">
      <alignment horizontal="center" vertical="center" wrapText="1"/>
    </xf>
    <xf numFmtId="164" fontId="9" fillId="4" borderId="52" xfId="0" applyNumberFormat="1" applyFont="1" applyFill="1" applyBorder="1" applyAlignment="1">
      <alignment horizontal="center" vertical="center"/>
    </xf>
    <xf numFmtId="165" fontId="8" fillId="4" borderId="42" xfId="0" applyNumberFormat="1" applyFont="1" applyFill="1" applyBorder="1" applyAlignment="1">
      <alignment horizontal="center"/>
    </xf>
    <xf numFmtId="165" fontId="9" fillId="4" borderId="25" xfId="0" applyNumberFormat="1" applyFont="1" applyFill="1" applyBorder="1" applyAlignment="1">
      <alignment horizontal="center"/>
    </xf>
    <xf numFmtId="165" fontId="8" fillId="4" borderId="25" xfId="0" applyNumberFormat="1" applyFont="1" applyFill="1" applyBorder="1" applyAlignment="1">
      <alignment horizontal="center"/>
    </xf>
    <xf numFmtId="165" fontId="8" fillId="4" borderId="28" xfId="0" applyNumberFormat="1" applyFont="1" applyFill="1" applyBorder="1" applyAlignment="1">
      <alignment horizontal="center"/>
    </xf>
    <xf numFmtId="165" fontId="8" fillId="4" borderId="53" xfId="0" applyNumberFormat="1" applyFont="1" applyFill="1" applyBorder="1" applyAlignment="1">
      <alignment horizontal="center"/>
    </xf>
    <xf numFmtId="0" fontId="4" fillId="2" borderId="22" xfId="0" applyFont="1" applyFill="1" applyBorder="1" applyAlignment="1" applyProtection="1">
      <alignment horizontal="centerContinuous" vertical="center"/>
      <protection locked="0"/>
    </xf>
    <xf numFmtId="0" fontId="4" fillId="4" borderId="51" xfId="0" applyFont="1" applyFill="1" applyBorder="1" applyAlignment="1" applyProtection="1">
      <alignment horizontal="centerContinuous" vertical="center" wrapText="1"/>
      <protection locked="0"/>
    </xf>
    <xf numFmtId="164" fontId="4" fillId="4" borderId="52" xfId="0" applyNumberFormat="1" applyFont="1" applyFill="1" applyBorder="1" applyAlignment="1">
      <alignment horizontal="center" vertical="center"/>
    </xf>
    <xf numFmtId="0" fontId="4" fillId="2" borderId="30" xfId="0" applyFont="1" applyFill="1" applyBorder="1" applyAlignment="1" applyProtection="1">
      <alignment wrapText="1"/>
      <protection locked="0"/>
    </xf>
    <xf numFmtId="165" fontId="2" fillId="4" borderId="42" xfId="0" applyNumberFormat="1" applyFont="1" applyFill="1" applyBorder="1" applyAlignment="1" applyProtection="1">
      <alignment horizontal="center" wrapText="1"/>
    </xf>
    <xf numFmtId="165" fontId="2" fillId="4" borderId="25" xfId="0" applyNumberFormat="1" applyFont="1" applyFill="1" applyBorder="1" applyAlignment="1">
      <alignment horizontal="center"/>
    </xf>
    <xf numFmtId="165" fontId="2" fillId="2" borderId="34" xfId="0" applyNumberFormat="1" applyFont="1" applyFill="1" applyBorder="1" applyAlignment="1" applyProtection="1">
      <alignment wrapText="1"/>
      <protection locked="0"/>
    </xf>
    <xf numFmtId="0" fontId="5" fillId="2" borderId="26" xfId="0" applyFont="1" applyFill="1" applyBorder="1"/>
    <xf numFmtId="165" fontId="2" fillId="4" borderId="28" xfId="0" applyNumberFormat="1" applyFont="1" applyFill="1" applyBorder="1" applyAlignment="1">
      <alignment horizontal="center"/>
    </xf>
    <xf numFmtId="165" fontId="4" fillId="2" borderId="34" xfId="0" applyNumberFormat="1" applyFont="1" applyFill="1" applyBorder="1"/>
    <xf numFmtId="165" fontId="2" fillId="4" borderId="42" xfId="0" applyNumberFormat="1" applyFont="1" applyFill="1" applyBorder="1" applyAlignment="1">
      <alignment horizontal="center"/>
    </xf>
    <xf numFmtId="0" fontId="2" fillId="2" borderId="34" xfId="0" applyFont="1" applyFill="1" applyBorder="1"/>
    <xf numFmtId="0" fontId="5" fillId="2" borderId="34" xfId="0" applyFont="1" applyFill="1" applyBorder="1" applyAlignment="1" applyProtection="1">
      <alignment horizontal="left" wrapText="1" indent="1"/>
      <protection locked="0"/>
    </xf>
    <xf numFmtId="0" fontId="5" fillId="2" borderId="35" xfId="0" applyFont="1" applyFill="1" applyBorder="1" applyAlignment="1" applyProtection="1">
      <alignment wrapText="1"/>
      <protection locked="0"/>
    </xf>
    <xf numFmtId="164" fontId="5" fillId="2" borderId="36" xfId="0" applyNumberFormat="1" applyFont="1" applyFill="1" applyBorder="1" applyAlignment="1" applyProtection="1">
      <alignment horizontal="center" wrapText="1"/>
      <protection locked="0"/>
    </xf>
    <xf numFmtId="165" fontId="2" fillId="4" borderId="53" xfId="0" applyNumberFormat="1" applyFont="1" applyFill="1" applyBorder="1" applyAlignment="1">
      <alignment horizontal="center"/>
    </xf>
    <xf numFmtId="0" fontId="16" fillId="0" borderId="0" xfId="0" applyFont="1" applyAlignment="1">
      <alignment horizontal="justify" vertical="center"/>
    </xf>
    <xf numFmtId="0" fontId="15" fillId="0" borderId="0" xfId="0" applyFont="1" applyAlignment="1">
      <alignment horizontal="justify" vertical="center"/>
    </xf>
    <xf numFmtId="0" fontId="16" fillId="0" borderId="0" xfId="0" applyFont="1" applyAlignment="1">
      <alignment horizontal="center" vertical="center" wrapText="1"/>
    </xf>
    <xf numFmtId="0" fontId="5" fillId="2" borderId="24" xfId="0" applyFont="1" applyFill="1" applyBorder="1" applyAlignment="1">
      <alignment horizontal="center"/>
    </xf>
    <xf numFmtId="0" fontId="5" fillId="2" borderId="34" xfId="0" applyFont="1" applyFill="1" applyBorder="1" applyAlignment="1">
      <alignment horizontal="center"/>
    </xf>
    <xf numFmtId="0" fontId="4" fillId="2" borderId="2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4" borderId="21" xfId="0" applyFont="1" applyFill="1" applyBorder="1" applyAlignment="1">
      <alignment horizontal="center" wrapText="1"/>
    </xf>
    <xf numFmtId="0" fontId="4" fillId="4" borderId="28" xfId="0" applyFont="1" applyFill="1" applyBorder="1" applyAlignment="1">
      <alignment horizontal="center" wrapText="1"/>
    </xf>
    <xf numFmtId="0" fontId="4" fillId="4" borderId="21"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6" fillId="2" borderId="0" xfId="0" quotePrefix="1" applyFont="1" applyFill="1" applyBorder="1" applyAlignment="1">
      <alignment horizontal="left" wrapText="1"/>
    </xf>
    <xf numFmtId="0" fontId="6" fillId="2" borderId="0" xfId="0" applyFont="1" applyFill="1" applyBorder="1" applyAlignment="1">
      <alignment horizontal="left"/>
    </xf>
    <xf numFmtId="0" fontId="5" fillId="2" borderId="29" xfId="0" applyFont="1" applyFill="1" applyBorder="1" applyAlignment="1">
      <alignment horizontal="center"/>
    </xf>
    <xf numFmtId="0" fontId="5" fillId="2" borderId="17" xfId="0" applyFont="1" applyFill="1" applyBorder="1" applyAlignment="1">
      <alignment horizontal="center"/>
    </xf>
    <xf numFmtId="0" fontId="4" fillId="2" borderId="3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6" fillId="2" borderId="0" xfId="0" applyFont="1" applyFill="1" applyBorder="1" applyAlignment="1">
      <alignment horizontal="left" wrapText="1" shrinkToFit="1"/>
    </xf>
    <xf numFmtId="0" fontId="2" fillId="2" borderId="31" xfId="0" applyFont="1" applyFill="1" applyBorder="1" applyAlignment="1">
      <alignment horizontal="center"/>
    </xf>
    <xf numFmtId="0" fontId="2" fillId="2" borderId="34" xfId="0" applyFont="1" applyFill="1" applyBorder="1" applyAlignment="1">
      <alignment horizontal="center"/>
    </xf>
    <xf numFmtId="0" fontId="4" fillId="2" borderId="32" xfId="0" applyFont="1" applyFill="1" applyBorder="1" applyAlignment="1">
      <alignment horizontal="center"/>
    </xf>
    <xf numFmtId="0" fontId="4" fillId="2" borderId="33" xfId="0" applyFont="1" applyFill="1" applyBorder="1" applyAlignment="1">
      <alignment horizontal="center"/>
    </xf>
    <xf numFmtId="0" fontId="4" fillId="2" borderId="37"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2" fillId="2" borderId="23" xfId="0" applyFont="1" applyFill="1" applyBorder="1" applyAlignment="1">
      <alignment wrapText="1"/>
    </xf>
    <xf numFmtId="0" fontId="6" fillId="2" borderId="0" xfId="0" applyFont="1" applyFill="1" applyBorder="1" applyAlignment="1">
      <alignment horizontal="left" wrapText="1"/>
    </xf>
    <xf numFmtId="0" fontId="4" fillId="2" borderId="24" xfId="0" applyFont="1" applyFill="1" applyBorder="1" applyAlignment="1">
      <alignment horizontal="center" vertical="center"/>
    </xf>
    <xf numFmtId="0" fontId="4" fillId="2" borderId="26" xfId="0" applyFont="1" applyFill="1" applyBorder="1" applyAlignment="1">
      <alignment horizontal="center" vertical="center"/>
    </xf>
    <xf numFmtId="0" fontId="2" fillId="2" borderId="22" xfId="0" applyFont="1" applyFill="1" applyBorder="1" applyAlignment="1">
      <alignment wrapText="1"/>
    </xf>
    <xf numFmtId="0" fontId="2" fillId="2" borderId="46" xfId="0" applyFont="1" applyFill="1" applyBorder="1" applyAlignment="1">
      <alignment wrapText="1"/>
    </xf>
    <xf numFmtId="0" fontId="6" fillId="2" borderId="0" xfId="0" applyFont="1" applyFill="1" applyAlignment="1">
      <alignment horizontal="left" wrapText="1"/>
    </xf>
    <xf numFmtId="0" fontId="4" fillId="2" borderId="37"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9"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2" fillId="2" borderId="28" xfId="0" applyFont="1" applyFill="1" applyBorder="1" applyAlignment="1">
      <alignment horizontal="center"/>
    </xf>
    <xf numFmtId="0" fontId="12" fillId="0" borderId="0" xfId="3" applyFont="1" applyAlignment="1">
      <alignment horizontal="center" vertical="center" wrapText="1"/>
    </xf>
    <xf numFmtId="0" fontId="7" fillId="0" borderId="0" xfId="3" applyFont="1" applyAlignment="1">
      <alignment horizontal="center" vertical="center"/>
    </xf>
    <xf numFmtId="0" fontId="17" fillId="5" borderId="0" xfId="3" applyFont="1" applyFill="1" applyAlignment="1">
      <alignment horizontal="left" wrapText="1"/>
    </xf>
    <xf numFmtId="0" fontId="18" fillId="5" borderId="0" xfId="3" applyFont="1" applyFill="1" applyAlignment="1">
      <alignment horizontal="left" wrapText="1"/>
    </xf>
    <xf numFmtId="0" fontId="19" fillId="6" borderId="11" xfId="0" applyFont="1" applyFill="1" applyBorder="1" applyAlignment="1">
      <alignment vertical="center" wrapText="1"/>
    </xf>
    <xf numFmtId="0" fontId="19" fillId="6" borderId="0" xfId="0" applyFont="1" applyFill="1" applyBorder="1" applyAlignment="1">
      <alignment vertical="center" wrapText="1"/>
    </xf>
    <xf numFmtId="0" fontId="19" fillId="6" borderId="54" xfId="0" applyFont="1" applyFill="1" applyBorder="1" applyAlignment="1">
      <alignment vertical="center" wrapText="1"/>
    </xf>
    <xf numFmtId="0" fontId="19" fillId="6" borderId="11"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54"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7" fillId="5" borderId="0" xfId="3" applyFont="1" applyFill="1" applyAlignment="1">
      <alignment horizontal="left" vertical="top" wrapText="1"/>
    </xf>
    <xf numFmtId="0" fontId="17" fillId="5" borderId="0" xfId="3" applyFont="1" applyFill="1" applyAlignment="1">
      <alignment horizontal="left" wrapText="1"/>
    </xf>
    <xf numFmtId="0" fontId="19" fillId="0" borderId="55" xfId="3" applyFont="1" applyBorder="1" applyAlignment="1">
      <alignment wrapText="1"/>
    </xf>
    <xf numFmtId="0" fontId="19" fillId="0" borderId="49" xfId="3" applyFont="1" applyBorder="1" applyAlignment="1">
      <alignment wrapText="1"/>
    </xf>
    <xf numFmtId="0" fontId="19" fillId="0" borderId="56" xfId="3" applyFont="1" applyBorder="1" applyAlignment="1">
      <alignment wrapText="1"/>
    </xf>
    <xf numFmtId="0" fontId="21" fillId="7" borderId="11" xfId="4" applyFill="1" applyBorder="1" applyAlignment="1" applyProtection="1">
      <alignment horizontal="left"/>
      <protection locked="0"/>
    </xf>
    <xf numFmtId="0" fontId="21" fillId="7" borderId="0" xfId="4" applyFill="1" applyBorder="1" applyAlignment="1" applyProtection="1">
      <alignment horizontal="left"/>
      <protection locked="0"/>
    </xf>
    <xf numFmtId="0" fontId="21" fillId="7" borderId="54" xfId="4" applyFill="1" applyBorder="1" applyAlignment="1" applyProtection="1">
      <alignment horizontal="left"/>
      <protection locked="0"/>
    </xf>
    <xf numFmtId="0" fontId="0" fillId="0" borderId="0" xfId="0" applyFill="1"/>
    <xf numFmtId="0" fontId="0" fillId="7" borderId="0" xfId="0" applyFill="1"/>
    <xf numFmtId="0" fontId="22" fillId="0" borderId="11" xfId="0" applyFont="1" applyBorder="1"/>
    <xf numFmtId="0" fontId="22" fillId="0" borderId="0" xfId="0" applyFont="1" applyBorder="1"/>
    <xf numFmtId="0" fontId="22" fillId="0" borderId="54" xfId="0" applyFont="1" applyBorder="1"/>
    <xf numFmtId="0" fontId="21" fillId="7" borderId="11" xfId="4" applyFill="1" applyBorder="1" applyAlignment="1" applyProtection="1">
      <alignment horizontal="left"/>
    </xf>
    <xf numFmtId="0" fontId="21" fillId="7" borderId="0" xfId="4" applyFill="1" applyBorder="1" applyAlignment="1" applyProtection="1">
      <alignment horizontal="left"/>
    </xf>
    <xf numFmtId="0" fontId="21" fillId="7" borderId="54" xfId="4" applyFill="1" applyBorder="1" applyAlignment="1" applyProtection="1">
      <alignment horizontal="left"/>
    </xf>
    <xf numFmtId="0" fontId="23" fillId="0" borderId="0" xfId="0" applyFont="1" applyFill="1" applyAlignment="1" applyProtection="1">
      <protection locked="0"/>
    </xf>
    <xf numFmtId="0" fontId="22" fillId="0" borderId="0" xfId="0" applyFont="1" applyFill="1"/>
    <xf numFmtId="0" fontId="21" fillId="7" borderId="11" xfId="4" applyFill="1" applyBorder="1" applyAlignment="1" applyProtection="1">
      <alignment horizontal="left" vertical="center"/>
    </xf>
    <xf numFmtId="0" fontId="21" fillId="7" borderId="0" xfId="4" applyFill="1" applyBorder="1" applyAlignment="1" applyProtection="1">
      <alignment horizontal="left" vertical="center"/>
    </xf>
    <xf numFmtId="0" fontId="21" fillId="7" borderId="54" xfId="4" applyFill="1" applyBorder="1" applyAlignment="1" applyProtection="1">
      <alignment horizontal="left" vertical="center"/>
    </xf>
    <xf numFmtId="0" fontId="22" fillId="0" borderId="11" xfId="0" applyFont="1" applyBorder="1" applyAlignment="1">
      <alignment vertical="center"/>
    </xf>
    <xf numFmtId="0" fontId="22" fillId="0" borderId="0" xfId="0" applyFont="1" applyBorder="1" applyAlignment="1">
      <alignment vertical="center"/>
    </xf>
    <xf numFmtId="0" fontId="22" fillId="0" borderId="0" xfId="0" applyFont="1" applyFill="1" applyAlignment="1">
      <alignment vertical="center"/>
    </xf>
    <xf numFmtId="0" fontId="23" fillId="0" borderId="0" xfId="0" applyFont="1" applyFill="1" applyAlignment="1"/>
    <xf numFmtId="0" fontId="23" fillId="0" borderId="0" xfId="0" applyFont="1" applyFill="1" applyAlignment="1">
      <alignment wrapText="1"/>
    </xf>
    <xf numFmtId="0" fontId="0" fillId="0" borderId="13" xfId="0" applyBorder="1"/>
    <xf numFmtId="0" fontId="0" fillId="0" borderId="57" xfId="0" applyBorder="1"/>
    <xf numFmtId="0" fontId="0" fillId="0" borderId="58" xfId="0" applyBorder="1"/>
    <xf numFmtId="0" fontId="22" fillId="0" borderId="0" xfId="0" applyFont="1"/>
    <xf numFmtId="0" fontId="24" fillId="6" borderId="0" xfId="3" applyFont="1" applyFill="1" applyAlignment="1">
      <alignment horizontal="left" vertical="center" wrapText="1"/>
    </xf>
    <xf numFmtId="0" fontId="25" fillId="6" borderId="0" xfId="4" applyFont="1" applyFill="1" applyAlignment="1" applyProtection="1">
      <alignment horizontal="left" vertical="center" wrapText="1"/>
    </xf>
  </cellXfs>
  <cellStyles count="5">
    <cellStyle name="Lien hypertexte" xfId="4" builtinId="8"/>
    <cellStyle name="Normal" xfId="0" builtinId="0"/>
    <cellStyle name="Normal 2" xfId="2"/>
    <cellStyle name="Normal 3" xfId="3"/>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A503-46D5-A317-FE6FE2575F3B}"/>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A503-46D5-A317-FE6FE2575F3B}"/>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A503-46D5-A317-FE6FE2575F3B}"/>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A503-46D5-A317-FE6FE2575F3B}"/>
            </c:ext>
          </c:extLst>
        </c:ser>
        <c:dLbls>
          <c:showLegendKey val="0"/>
          <c:showVal val="0"/>
          <c:showCatName val="0"/>
          <c:showSerName val="0"/>
          <c:showPercent val="0"/>
          <c:showBubbleSize val="0"/>
        </c:dLbls>
        <c:gapWidth val="150"/>
        <c:overlap val="100"/>
        <c:axId val="434024672"/>
        <c:axId val="1"/>
      </c:barChart>
      <c:catAx>
        <c:axId val="434024672"/>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4024672"/>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'Graph1 données'!$B$3</c:f>
              <c:strCache>
                <c:ptCount val="1"/>
                <c:pt idx="0">
                  <c:v>total</c:v>
                </c:pt>
              </c:strCache>
            </c:strRef>
          </c:tx>
          <c:spPr>
            <a:solidFill>
              <a:schemeClr val="accent1"/>
            </a:solidFill>
            <a:ln>
              <a:noFill/>
            </a:ln>
            <a:effectLst/>
          </c:spPr>
          <c:invertIfNegative val="0"/>
          <c:cat>
            <c:strRef>
              <c:f>'Graph1 données'!$A$4:$A$17</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'Graph1 données'!$B$4:$B$17</c:f>
              <c:numCache>
                <c:formatCode>#,##0</c:formatCode>
                <c:ptCount val="14"/>
                <c:pt idx="0">
                  <c:v>94792</c:v>
                </c:pt>
                <c:pt idx="1">
                  <c:v>144430</c:v>
                </c:pt>
                <c:pt idx="2">
                  <c:v>170445</c:v>
                </c:pt>
                <c:pt idx="3">
                  <c:v>178955</c:v>
                </c:pt>
                <c:pt idx="4">
                  <c:v>145950</c:v>
                </c:pt>
                <c:pt idx="5">
                  <c:v>147990</c:v>
                </c:pt>
                <c:pt idx="6">
                  <c:v>173185</c:v>
                </c:pt>
                <c:pt idx="7">
                  <c:v>178828</c:v>
                </c:pt>
                <c:pt idx="8">
                  <c:v>172821</c:v>
                </c:pt>
                <c:pt idx="9">
                  <c:v>176308</c:v>
                </c:pt>
                <c:pt idx="10">
                  <c:v>185879</c:v>
                </c:pt>
                <c:pt idx="11">
                  <c:v>195326</c:v>
                </c:pt>
                <c:pt idx="12">
                  <c:v>209277</c:v>
                </c:pt>
                <c:pt idx="13" formatCode="General">
                  <c:v>235399</c:v>
                </c:pt>
              </c:numCache>
            </c:numRef>
          </c:val>
          <c:extLst>
            <c:ext xmlns:c16="http://schemas.microsoft.com/office/drawing/2014/chart" uri="{C3380CC4-5D6E-409C-BE32-E72D297353CC}">
              <c16:uniqueId val="{00000000-A40B-4DBF-95EE-5F80E8B476D9}"/>
            </c:ext>
          </c:extLst>
        </c:ser>
        <c:dLbls>
          <c:showLegendKey val="0"/>
          <c:showVal val="0"/>
          <c:showCatName val="0"/>
          <c:showSerName val="0"/>
          <c:showPercent val="0"/>
          <c:showBubbleSize val="0"/>
        </c:dLbls>
        <c:gapWidth val="219"/>
        <c:overlap val="-27"/>
        <c:axId val="502618456"/>
        <c:axId val="502618784"/>
      </c:barChart>
      <c:lineChart>
        <c:grouping val="standard"/>
        <c:varyColors val="0"/>
        <c:ser>
          <c:idx val="1"/>
          <c:order val="1"/>
          <c:tx>
            <c:strRef>
              <c:f>'Graph1 données'!$C$3</c:f>
              <c:strCache>
                <c:ptCount val="1"/>
                <c:pt idx="0">
                  <c:v>moins de 26 ans</c:v>
                </c:pt>
              </c:strCache>
            </c:strRef>
          </c:tx>
          <c:spPr>
            <a:ln w="28575" cap="rnd">
              <a:solidFill>
                <a:schemeClr val="accent2"/>
              </a:solidFill>
              <a:round/>
            </a:ln>
            <a:effectLst/>
          </c:spPr>
          <c:marker>
            <c:symbol val="none"/>
          </c:marker>
          <c:cat>
            <c:strRef>
              <c:f>'Graph1 données'!$A$4:$A$17</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'Graph1 données'!$C$4:$C$17</c:f>
              <c:numCache>
                <c:formatCode>#,##0</c:formatCode>
                <c:ptCount val="14"/>
                <c:pt idx="0">
                  <c:v>82300</c:v>
                </c:pt>
                <c:pt idx="1">
                  <c:v>127711</c:v>
                </c:pt>
                <c:pt idx="2">
                  <c:v>143604</c:v>
                </c:pt>
                <c:pt idx="3">
                  <c:v>150865</c:v>
                </c:pt>
                <c:pt idx="4">
                  <c:v>122909</c:v>
                </c:pt>
                <c:pt idx="5">
                  <c:v>123601</c:v>
                </c:pt>
                <c:pt idx="6">
                  <c:v>140674</c:v>
                </c:pt>
                <c:pt idx="7">
                  <c:v>143162</c:v>
                </c:pt>
                <c:pt idx="8">
                  <c:v>135510</c:v>
                </c:pt>
                <c:pt idx="9">
                  <c:v>135511</c:v>
                </c:pt>
                <c:pt idx="10">
                  <c:v>142044</c:v>
                </c:pt>
                <c:pt idx="11">
                  <c:v>148311</c:v>
                </c:pt>
                <c:pt idx="12" formatCode="########0">
                  <c:v>157762</c:v>
                </c:pt>
                <c:pt idx="13" formatCode="General">
                  <c:v>173439</c:v>
                </c:pt>
              </c:numCache>
            </c:numRef>
          </c:val>
          <c:smooth val="0"/>
          <c:extLst>
            <c:ext xmlns:c16="http://schemas.microsoft.com/office/drawing/2014/chart" uri="{C3380CC4-5D6E-409C-BE32-E72D297353CC}">
              <c16:uniqueId val="{00000001-A40B-4DBF-95EE-5F80E8B476D9}"/>
            </c:ext>
          </c:extLst>
        </c:ser>
        <c:ser>
          <c:idx val="2"/>
          <c:order val="2"/>
          <c:tx>
            <c:strRef>
              <c:f>'Graph1 données'!$D$3</c:f>
              <c:strCache>
                <c:ptCount val="1"/>
                <c:pt idx="0">
                  <c:v>26 ans et plus</c:v>
                </c:pt>
              </c:strCache>
            </c:strRef>
          </c:tx>
          <c:spPr>
            <a:ln w="28575" cap="rnd">
              <a:solidFill>
                <a:schemeClr val="accent3"/>
              </a:solidFill>
              <a:round/>
            </a:ln>
            <a:effectLst/>
          </c:spPr>
          <c:marker>
            <c:symbol val="none"/>
          </c:marker>
          <c:cat>
            <c:strRef>
              <c:f>'Graph1 données'!$A$4:$A$17</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'Graph1 données'!$D$4:$D$17</c:f>
              <c:numCache>
                <c:formatCode>#,##0</c:formatCode>
                <c:ptCount val="14"/>
                <c:pt idx="0">
                  <c:v>12492</c:v>
                </c:pt>
                <c:pt idx="1">
                  <c:v>16719</c:v>
                </c:pt>
                <c:pt idx="2">
                  <c:v>26841</c:v>
                </c:pt>
                <c:pt idx="3">
                  <c:v>28090</c:v>
                </c:pt>
                <c:pt idx="4">
                  <c:v>23041</c:v>
                </c:pt>
                <c:pt idx="5">
                  <c:v>24389</c:v>
                </c:pt>
                <c:pt idx="6">
                  <c:v>32511</c:v>
                </c:pt>
                <c:pt idx="7">
                  <c:v>35666</c:v>
                </c:pt>
                <c:pt idx="8">
                  <c:v>37311</c:v>
                </c:pt>
                <c:pt idx="9">
                  <c:v>40797</c:v>
                </c:pt>
                <c:pt idx="10">
                  <c:v>43835</c:v>
                </c:pt>
                <c:pt idx="11">
                  <c:v>47015</c:v>
                </c:pt>
                <c:pt idx="12">
                  <c:v>51515</c:v>
                </c:pt>
                <c:pt idx="13" formatCode="General">
                  <c:v>61960</c:v>
                </c:pt>
              </c:numCache>
            </c:numRef>
          </c:val>
          <c:smooth val="0"/>
          <c:extLst>
            <c:ext xmlns:c16="http://schemas.microsoft.com/office/drawing/2014/chart" uri="{C3380CC4-5D6E-409C-BE32-E72D297353CC}">
              <c16:uniqueId val="{00000002-A40B-4DBF-95EE-5F80E8B476D9}"/>
            </c:ext>
          </c:extLst>
        </c:ser>
        <c:dLbls>
          <c:showLegendKey val="0"/>
          <c:showVal val="0"/>
          <c:showCatName val="0"/>
          <c:showSerName val="0"/>
          <c:showPercent val="0"/>
          <c:showBubbleSize val="0"/>
        </c:dLbls>
        <c:marker val="1"/>
        <c:smooth val="0"/>
        <c:axId val="502618456"/>
        <c:axId val="502618784"/>
      </c:lineChart>
      <c:catAx>
        <c:axId val="502618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618784"/>
        <c:crosses val="autoZero"/>
        <c:auto val="1"/>
        <c:lblAlgn val="ctr"/>
        <c:lblOffset val="100"/>
        <c:noMultiLvlLbl val="0"/>
      </c:catAx>
      <c:valAx>
        <c:axId val="502618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618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ECAB-4BF8-8F5F-50E10D6795FB}"/>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ECAB-4BF8-8F5F-50E10D6795FB}"/>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ECAB-4BF8-8F5F-50E10D6795FB}"/>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ECAB-4BF8-8F5F-50E10D6795FB}"/>
            </c:ext>
          </c:extLst>
        </c:ser>
        <c:dLbls>
          <c:showLegendKey val="0"/>
          <c:showVal val="0"/>
          <c:showCatName val="0"/>
          <c:showSerName val="0"/>
          <c:showPercent val="0"/>
          <c:showBubbleSize val="0"/>
        </c:dLbls>
        <c:gapWidth val="150"/>
        <c:overlap val="100"/>
        <c:axId val="434750056"/>
        <c:axId val="1"/>
      </c:barChart>
      <c:catAx>
        <c:axId val="43475005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475005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B25A-4521-8A91-B49AF8758789}"/>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B25A-4521-8A91-B49AF8758789}"/>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B25A-4521-8A91-B49AF8758789}"/>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B25A-4521-8A91-B49AF8758789}"/>
            </c:ext>
          </c:extLst>
        </c:ser>
        <c:dLbls>
          <c:showLegendKey val="0"/>
          <c:showVal val="0"/>
          <c:showCatName val="0"/>
          <c:showSerName val="0"/>
          <c:showPercent val="0"/>
          <c:showBubbleSize val="0"/>
        </c:dLbls>
        <c:gapWidth val="150"/>
        <c:overlap val="100"/>
        <c:axId val="434747760"/>
        <c:axId val="1"/>
      </c:barChart>
      <c:catAx>
        <c:axId val="43474776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474776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3484-45FE-8BEB-5A357EF6EB7D}"/>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3484-45FE-8BEB-5A357EF6EB7D}"/>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3484-45FE-8BEB-5A357EF6EB7D}"/>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3484-45FE-8BEB-5A357EF6EB7D}"/>
            </c:ext>
          </c:extLst>
        </c:ser>
        <c:dLbls>
          <c:showLegendKey val="0"/>
          <c:showVal val="0"/>
          <c:showCatName val="0"/>
          <c:showSerName val="0"/>
          <c:showPercent val="0"/>
          <c:showBubbleSize val="0"/>
        </c:dLbls>
        <c:gapWidth val="150"/>
        <c:overlap val="100"/>
        <c:axId val="434749400"/>
        <c:axId val="1"/>
      </c:barChart>
      <c:catAx>
        <c:axId val="43474940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474940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71E5-4E07-A6CE-DDF029DED9E9}"/>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71E5-4E07-A6CE-DDF029DED9E9}"/>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71E5-4E07-A6CE-DDF029DED9E9}"/>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71E5-4E07-A6CE-DDF029DED9E9}"/>
            </c:ext>
          </c:extLst>
        </c:ser>
        <c:dLbls>
          <c:showLegendKey val="0"/>
          <c:showVal val="0"/>
          <c:showCatName val="0"/>
          <c:showSerName val="0"/>
          <c:showPercent val="0"/>
          <c:showBubbleSize val="0"/>
        </c:dLbls>
        <c:gapWidth val="150"/>
        <c:overlap val="100"/>
        <c:axId val="434753336"/>
        <c:axId val="1"/>
      </c:barChart>
      <c:catAx>
        <c:axId val="43475333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475333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3FCF-4DD5-81DF-D24C7AC4D84B}"/>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3FCF-4DD5-81DF-D24C7AC4D84B}"/>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3FCF-4DD5-81DF-D24C7AC4D84B}"/>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3FCF-4DD5-81DF-D24C7AC4D84B}"/>
            </c:ext>
          </c:extLst>
        </c:ser>
        <c:dLbls>
          <c:showLegendKey val="0"/>
          <c:showVal val="0"/>
          <c:showCatName val="0"/>
          <c:showSerName val="0"/>
          <c:showPercent val="0"/>
          <c:showBubbleSize val="0"/>
        </c:dLbls>
        <c:gapWidth val="150"/>
        <c:overlap val="100"/>
        <c:axId val="434025000"/>
        <c:axId val="1"/>
      </c:barChart>
      <c:catAx>
        <c:axId val="43402500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402500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E697-4EEA-86B9-0C961E5DD129}"/>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E697-4EEA-86B9-0C961E5DD129}"/>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E697-4EEA-86B9-0C961E5DD129}"/>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E697-4EEA-86B9-0C961E5DD129}"/>
            </c:ext>
          </c:extLst>
        </c:ser>
        <c:dLbls>
          <c:showLegendKey val="0"/>
          <c:showVal val="0"/>
          <c:showCatName val="0"/>
          <c:showSerName val="0"/>
          <c:showPercent val="0"/>
          <c:showBubbleSize val="0"/>
        </c:dLbls>
        <c:gapWidth val="150"/>
        <c:overlap val="100"/>
        <c:axId val="434026640"/>
        <c:axId val="1"/>
      </c:barChart>
      <c:catAx>
        <c:axId val="43402664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402664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D812-4D52-B399-FC1FF33AAFA7}"/>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D812-4D52-B399-FC1FF33AAFA7}"/>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D812-4D52-B399-FC1FF33AAFA7}"/>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D812-4D52-B399-FC1FF33AAFA7}"/>
            </c:ext>
          </c:extLst>
        </c:ser>
        <c:dLbls>
          <c:showLegendKey val="0"/>
          <c:showVal val="0"/>
          <c:showCatName val="0"/>
          <c:showSerName val="0"/>
          <c:showPercent val="0"/>
          <c:showBubbleSize val="0"/>
        </c:dLbls>
        <c:gapWidth val="150"/>
        <c:overlap val="100"/>
        <c:axId val="432228800"/>
        <c:axId val="1"/>
      </c:barChart>
      <c:catAx>
        <c:axId val="43222880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222880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7FC9-45B1-AE30-EA96B4F7275B}"/>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7FC9-45B1-AE30-EA96B4F7275B}"/>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7FC9-45B1-AE30-EA96B4F7275B}"/>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7FC9-45B1-AE30-EA96B4F7275B}"/>
            </c:ext>
          </c:extLst>
        </c:ser>
        <c:dLbls>
          <c:showLegendKey val="0"/>
          <c:showVal val="0"/>
          <c:showCatName val="0"/>
          <c:showSerName val="0"/>
          <c:showPercent val="0"/>
          <c:showBubbleSize val="0"/>
        </c:dLbls>
        <c:gapWidth val="150"/>
        <c:overlap val="100"/>
        <c:axId val="432227160"/>
        <c:axId val="1"/>
      </c:barChart>
      <c:catAx>
        <c:axId val="432227160"/>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2227160"/>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8 : Répartition des contrats de qualification pour les femmes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F86D-4791-A6F2-74E861DF5903}"/>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F86D-4791-A6F2-74E861DF5903}"/>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F86D-4791-A6F2-74E861DF5903}"/>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F86D-4791-A6F2-74E861DF5903}"/>
            </c:ext>
          </c:extLst>
        </c:ser>
        <c:dLbls>
          <c:showLegendKey val="0"/>
          <c:showVal val="0"/>
          <c:showCatName val="0"/>
          <c:showSerName val="0"/>
          <c:showPercent val="0"/>
          <c:showBubbleSize val="0"/>
        </c:dLbls>
        <c:gapWidth val="150"/>
        <c:overlap val="100"/>
        <c:axId val="432227816"/>
        <c:axId val="1"/>
      </c:barChart>
      <c:catAx>
        <c:axId val="43222781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222781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B7C5-48FA-9C3E-C181C34C6789}"/>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B7C5-48FA-9C3E-C181C34C6789}"/>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B7C5-48FA-9C3E-C181C34C6789}"/>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B7C5-48FA-9C3E-C181C34C6789}"/>
            </c:ext>
          </c:extLst>
        </c:ser>
        <c:dLbls>
          <c:showLegendKey val="0"/>
          <c:showVal val="0"/>
          <c:showCatName val="0"/>
          <c:showSerName val="0"/>
          <c:showPercent val="0"/>
          <c:showBubbleSize val="0"/>
        </c:dLbls>
        <c:gapWidth val="150"/>
        <c:overlap val="100"/>
        <c:axId val="432222896"/>
        <c:axId val="1"/>
      </c:barChart>
      <c:catAx>
        <c:axId val="432222896"/>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2222896"/>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a:t>Graphique 7 : Répartition des contrats de qualification pour les hommes selon les grands secteurs d'activités (NAF 16) el le niveau de formation à l'entrée (en %)</a:t>
            </a:r>
          </a:p>
        </c:rich>
      </c:tx>
      <c:overlay val="0"/>
      <c:spPr>
        <a:noFill/>
        <a:ln w="25400">
          <a:noFill/>
        </a:ln>
      </c:spPr>
    </c:title>
    <c:autoTitleDeleted val="0"/>
    <c:plotArea>
      <c:layout/>
      <c:barChart>
        <c:barDir val="bar"/>
        <c:grouping val="percentStacked"/>
        <c:varyColors val="0"/>
        <c:ser>
          <c:idx val="0"/>
          <c:order val="0"/>
          <c:tx>
            <c:v>#REF!</c:v>
          </c:tx>
          <c:spPr>
            <a:solidFill>
              <a:srgbClr val="8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8D29-4EED-89C6-CF6552E31E6F}"/>
            </c:ext>
          </c:extLst>
        </c:ser>
        <c:ser>
          <c:idx val="1"/>
          <c:order val="1"/>
          <c:tx>
            <c:v>#REF!</c:v>
          </c:tx>
          <c:spPr>
            <a:pattFill prst="ltDnDiag">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8D29-4EED-89C6-CF6552E31E6F}"/>
            </c:ext>
          </c:extLst>
        </c:ser>
        <c:ser>
          <c:idx val="2"/>
          <c:order val="2"/>
          <c:tx>
            <c:v>#REF!</c:v>
          </c:tx>
          <c:spPr>
            <a:solidFill>
              <a:srgbClr val="C0C0C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2-8D29-4EED-89C6-CF6552E31E6F}"/>
            </c:ext>
          </c:extLst>
        </c:ser>
        <c:ser>
          <c:idx val="3"/>
          <c:order val="3"/>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3-8D29-4EED-89C6-CF6552E31E6F}"/>
            </c:ext>
          </c:extLst>
        </c:ser>
        <c:dLbls>
          <c:showLegendKey val="0"/>
          <c:showVal val="0"/>
          <c:showCatName val="0"/>
          <c:showSerName val="0"/>
          <c:showPercent val="0"/>
          <c:showBubbleSize val="0"/>
        </c:dLbls>
        <c:gapWidth val="150"/>
        <c:overlap val="100"/>
        <c:axId val="432224864"/>
        <c:axId val="1"/>
      </c:barChart>
      <c:catAx>
        <c:axId val="432224864"/>
        <c:scaling>
          <c:orientation val="minMax"/>
        </c:scaling>
        <c:delete val="0"/>
        <c:axPos val="l"/>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0"/>
        <c:lblAlgn val="ctr"/>
        <c:lblOffset val="100"/>
        <c:tickLblSkip val="3"/>
        <c:tickMarkSkip val="1"/>
        <c:noMultiLvlLbl val="0"/>
      </c:catAx>
      <c:valAx>
        <c:axId val="1"/>
        <c:scaling>
          <c:orientation val="minMax"/>
        </c:scaling>
        <c:delete val="0"/>
        <c:axPos val="b"/>
        <c:numFmt formatCode="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32224864"/>
        <c:crosses val="autoZero"/>
        <c:crossBetween val="between"/>
      </c:valAx>
      <c:spPr>
        <a:solidFill>
          <a:srgbClr val="FFFFFF"/>
        </a:solidFill>
        <a:ln w="12700">
          <a:solidFill>
            <a:srgbClr val="FFFFFF"/>
          </a:solidFill>
          <a:prstDash val="solid"/>
        </a:ln>
      </c:spPr>
    </c:plotArea>
    <c:legend>
      <c:legendPos val="r"/>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'Graph1 données'!$B$3</c:f>
              <c:strCache>
                <c:ptCount val="1"/>
                <c:pt idx="0">
                  <c:v>total</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'Graph1 données'!$A$4:$A$17</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'Graph1 données'!$B$4:$B$17</c:f>
              <c:numCache>
                <c:formatCode>#,##0</c:formatCode>
                <c:ptCount val="14"/>
                <c:pt idx="0">
                  <c:v>94792</c:v>
                </c:pt>
                <c:pt idx="1">
                  <c:v>144430</c:v>
                </c:pt>
                <c:pt idx="2">
                  <c:v>170445</c:v>
                </c:pt>
                <c:pt idx="3">
                  <c:v>178955</c:v>
                </c:pt>
                <c:pt idx="4">
                  <c:v>145950</c:v>
                </c:pt>
                <c:pt idx="5">
                  <c:v>147990</c:v>
                </c:pt>
                <c:pt idx="6">
                  <c:v>173185</c:v>
                </c:pt>
                <c:pt idx="7">
                  <c:v>178828</c:v>
                </c:pt>
                <c:pt idx="8">
                  <c:v>172821</c:v>
                </c:pt>
                <c:pt idx="9">
                  <c:v>176308</c:v>
                </c:pt>
                <c:pt idx="10">
                  <c:v>185879</c:v>
                </c:pt>
                <c:pt idx="11">
                  <c:v>195326</c:v>
                </c:pt>
                <c:pt idx="12">
                  <c:v>209277</c:v>
                </c:pt>
                <c:pt idx="13" formatCode="General">
                  <c:v>235399</c:v>
                </c:pt>
              </c:numCache>
            </c:numRef>
          </c:val>
          <c:extLst>
            <c:ext xmlns:c16="http://schemas.microsoft.com/office/drawing/2014/chart" uri="{C3380CC4-5D6E-409C-BE32-E72D297353CC}">
              <c16:uniqueId val="{00000000-DCE0-442D-A2EE-0AE1190BB50E}"/>
            </c:ext>
          </c:extLst>
        </c:ser>
        <c:dLbls>
          <c:showLegendKey val="0"/>
          <c:showVal val="0"/>
          <c:showCatName val="0"/>
          <c:showSerName val="0"/>
          <c:showPercent val="0"/>
          <c:showBubbleSize val="0"/>
        </c:dLbls>
        <c:gapWidth val="75"/>
        <c:axId val="434023360"/>
        <c:axId val="1"/>
      </c:barChart>
      <c:lineChart>
        <c:grouping val="standard"/>
        <c:varyColors val="0"/>
        <c:ser>
          <c:idx val="0"/>
          <c:order val="0"/>
          <c:tx>
            <c:strRef>
              <c:f>'Graph1 données'!$C$3</c:f>
              <c:strCache>
                <c:ptCount val="1"/>
                <c:pt idx="0">
                  <c:v>moins de 26 ans</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cat>
            <c:strRef>
              <c:f>'Graph1 données'!$A$4:$A$17</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'Graph1 données'!$C$4:$C$17</c:f>
              <c:numCache>
                <c:formatCode>#,##0</c:formatCode>
                <c:ptCount val="14"/>
                <c:pt idx="0">
                  <c:v>82300</c:v>
                </c:pt>
                <c:pt idx="1">
                  <c:v>127711</c:v>
                </c:pt>
                <c:pt idx="2">
                  <c:v>143604</c:v>
                </c:pt>
                <c:pt idx="3">
                  <c:v>150865</c:v>
                </c:pt>
                <c:pt idx="4">
                  <c:v>122909</c:v>
                </c:pt>
                <c:pt idx="5">
                  <c:v>123601</c:v>
                </c:pt>
                <c:pt idx="6">
                  <c:v>140674</c:v>
                </c:pt>
                <c:pt idx="7">
                  <c:v>143162</c:v>
                </c:pt>
                <c:pt idx="8">
                  <c:v>135510</c:v>
                </c:pt>
                <c:pt idx="9">
                  <c:v>135511</c:v>
                </c:pt>
                <c:pt idx="10">
                  <c:v>142044</c:v>
                </c:pt>
                <c:pt idx="11">
                  <c:v>148311</c:v>
                </c:pt>
                <c:pt idx="12" formatCode="########0">
                  <c:v>157762</c:v>
                </c:pt>
                <c:pt idx="13" formatCode="General">
                  <c:v>173439</c:v>
                </c:pt>
              </c:numCache>
            </c:numRef>
          </c:val>
          <c:smooth val="0"/>
          <c:extLst>
            <c:ext xmlns:c16="http://schemas.microsoft.com/office/drawing/2014/chart" uri="{C3380CC4-5D6E-409C-BE32-E72D297353CC}">
              <c16:uniqueId val="{00000001-DCE0-442D-A2EE-0AE1190BB50E}"/>
            </c:ext>
          </c:extLst>
        </c:ser>
        <c:ser>
          <c:idx val="2"/>
          <c:order val="2"/>
          <c:tx>
            <c:strRef>
              <c:f>'Graph1 données'!$D$3</c:f>
              <c:strCache>
                <c:ptCount val="1"/>
                <c:pt idx="0">
                  <c:v>26 ans et plus</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cat>
            <c:strRef>
              <c:f>'Graph1 données'!$A$4:$A$17</c:f>
              <c:strCach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strCache>
            </c:strRef>
          </c:cat>
          <c:val>
            <c:numRef>
              <c:f>'Graph1 données'!$D$4:$D$17</c:f>
              <c:numCache>
                <c:formatCode>#,##0</c:formatCode>
                <c:ptCount val="14"/>
                <c:pt idx="0">
                  <c:v>12492</c:v>
                </c:pt>
                <c:pt idx="1">
                  <c:v>16719</c:v>
                </c:pt>
                <c:pt idx="2">
                  <c:v>26841</c:v>
                </c:pt>
                <c:pt idx="3">
                  <c:v>28090</c:v>
                </c:pt>
                <c:pt idx="4">
                  <c:v>23041</c:v>
                </c:pt>
                <c:pt idx="5">
                  <c:v>24389</c:v>
                </c:pt>
                <c:pt idx="6">
                  <c:v>32511</c:v>
                </c:pt>
                <c:pt idx="7">
                  <c:v>35666</c:v>
                </c:pt>
                <c:pt idx="8">
                  <c:v>37311</c:v>
                </c:pt>
                <c:pt idx="9">
                  <c:v>40797</c:v>
                </c:pt>
                <c:pt idx="10">
                  <c:v>43835</c:v>
                </c:pt>
                <c:pt idx="11">
                  <c:v>47015</c:v>
                </c:pt>
                <c:pt idx="12">
                  <c:v>51515</c:v>
                </c:pt>
                <c:pt idx="13" formatCode="General">
                  <c:v>61960</c:v>
                </c:pt>
              </c:numCache>
            </c:numRef>
          </c:val>
          <c:smooth val="0"/>
          <c:extLst>
            <c:ext xmlns:c16="http://schemas.microsoft.com/office/drawing/2014/chart" uri="{C3380CC4-5D6E-409C-BE32-E72D297353CC}">
              <c16:uniqueId val="{00000002-DCE0-442D-A2EE-0AE1190BB50E}"/>
            </c:ext>
          </c:extLst>
        </c:ser>
        <c:dLbls>
          <c:showLegendKey val="0"/>
          <c:showVal val="0"/>
          <c:showCatName val="0"/>
          <c:showSerName val="0"/>
          <c:showPercent val="0"/>
          <c:showBubbleSize val="0"/>
        </c:dLbls>
        <c:marker val="1"/>
        <c:smooth val="0"/>
        <c:axId val="434023360"/>
        <c:axId val="1"/>
      </c:lineChart>
      <c:catAx>
        <c:axId val="43402336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023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0</xdr:rowOff>
    </xdr:from>
    <xdr:to>
      <xdr:col>2</xdr:col>
      <xdr:colOff>0</xdr:colOff>
      <xdr:row>4</xdr:row>
      <xdr:rowOff>0</xdr:rowOff>
    </xdr:to>
    <xdr:graphicFrame macro="">
      <xdr:nvGraphicFramePr>
        <xdr:cNvPr id="1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3"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4"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5"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6"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4</xdr:row>
      <xdr:rowOff>0</xdr:rowOff>
    </xdr:from>
    <xdr:to>
      <xdr:col>2</xdr:col>
      <xdr:colOff>0</xdr:colOff>
      <xdr:row>4</xdr:row>
      <xdr:rowOff>0</xdr:rowOff>
    </xdr:to>
    <xdr:graphicFrame macro="">
      <xdr:nvGraphicFramePr>
        <xdr:cNvPr id="17"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1285875" y="581025"/>
    <xdr:ext cx="10106025" cy="6048375"/>
    <xdr:graphicFrame macro="">
      <xdr:nvGraphicFramePr>
        <xdr:cNvPr id="4" name="Graphique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8</xdr:col>
      <xdr:colOff>219074</xdr:colOff>
      <xdr:row>5</xdr:row>
      <xdr:rowOff>85726</xdr:rowOff>
    </xdr:from>
    <xdr:to>
      <xdr:col>16</xdr:col>
      <xdr:colOff>552449</xdr:colOff>
      <xdr:row>25</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29</xdr:row>
      <xdr:rowOff>0</xdr:rowOff>
    </xdr:from>
    <xdr:to>
      <xdr:col>2</xdr:col>
      <xdr:colOff>0</xdr:colOff>
      <xdr:row>29</xdr:row>
      <xdr:rowOff>0</xdr:rowOff>
    </xdr:to>
    <xdr:graphicFrame macro="">
      <xdr:nvGraphicFramePr>
        <xdr:cNvPr id="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29</xdr:row>
      <xdr:rowOff>0</xdr:rowOff>
    </xdr:from>
    <xdr:to>
      <xdr:col>2</xdr:col>
      <xdr:colOff>0</xdr:colOff>
      <xdr:row>29</xdr:row>
      <xdr:rowOff>0</xdr:rowOff>
    </xdr:to>
    <xdr:graphicFrame macro="">
      <xdr:nvGraphicFramePr>
        <xdr:cNvPr id="7"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29</xdr:row>
      <xdr:rowOff>0</xdr:rowOff>
    </xdr:from>
    <xdr:to>
      <xdr:col>2</xdr:col>
      <xdr:colOff>0</xdr:colOff>
      <xdr:row>29</xdr:row>
      <xdr:rowOff>0</xdr:rowOff>
    </xdr:to>
    <xdr:graphicFrame macro="">
      <xdr:nvGraphicFramePr>
        <xdr:cNvPr id="8"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29</xdr:row>
      <xdr:rowOff>0</xdr:rowOff>
    </xdr:from>
    <xdr:to>
      <xdr:col>2</xdr:col>
      <xdr:colOff>0</xdr:colOff>
      <xdr:row>29</xdr:row>
      <xdr:rowOff>0</xdr:rowOff>
    </xdr:to>
    <xdr:graphicFrame macro="">
      <xdr:nvGraphicFramePr>
        <xdr:cNvPr id="9"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4"/>
  <sheetViews>
    <sheetView tabSelected="1" workbookViewId="0">
      <selection activeCell="N10" sqref="N10"/>
    </sheetView>
  </sheetViews>
  <sheetFormatPr baseColWidth="10" defaultRowHeight="15" x14ac:dyDescent="0.25"/>
  <cols>
    <col min="15" max="15" width="15.140625" customWidth="1"/>
  </cols>
  <sheetData>
    <row r="1" spans="1:110" x14ac:dyDescent="0.25">
      <c r="A1" s="255" t="s">
        <v>171</v>
      </c>
      <c r="B1" s="256"/>
      <c r="C1" s="256"/>
      <c r="D1" s="256"/>
      <c r="E1" s="256"/>
      <c r="F1" s="256"/>
      <c r="G1" s="256"/>
      <c r="H1" s="256"/>
      <c r="I1" s="256"/>
      <c r="J1" s="256"/>
      <c r="K1" s="256"/>
      <c r="L1" s="256"/>
    </row>
    <row r="2" spans="1:110" x14ac:dyDescent="0.25">
      <c r="A2" s="257" t="s">
        <v>172</v>
      </c>
      <c r="B2" s="258"/>
      <c r="C2" s="258"/>
      <c r="D2" s="258"/>
      <c r="E2" s="258"/>
      <c r="F2" s="258"/>
      <c r="G2" s="258"/>
      <c r="H2" s="258"/>
      <c r="I2" s="258"/>
      <c r="J2" s="258"/>
      <c r="K2" s="258"/>
      <c r="L2" s="258"/>
    </row>
    <row r="3" spans="1:110" ht="23.25" customHeight="1" x14ac:dyDescent="0.25">
      <c r="A3" s="259" t="s">
        <v>173</v>
      </c>
      <c r="B3" s="260"/>
      <c r="C3" s="260"/>
      <c r="D3" s="260"/>
      <c r="E3" s="260"/>
      <c r="F3" s="260"/>
      <c r="G3" s="260"/>
      <c r="H3" s="260"/>
      <c r="I3" s="260"/>
      <c r="J3" s="260"/>
      <c r="K3" s="260"/>
      <c r="L3" s="261"/>
    </row>
    <row r="4" spans="1:110" x14ac:dyDescent="0.25">
      <c r="A4" s="257" t="s">
        <v>174</v>
      </c>
      <c r="B4" s="258"/>
      <c r="C4" s="258"/>
      <c r="D4" s="258"/>
      <c r="E4" s="258"/>
      <c r="F4" s="258"/>
      <c r="G4" s="258"/>
      <c r="H4" s="258"/>
      <c r="I4" s="258"/>
      <c r="J4" s="258"/>
      <c r="K4" s="258"/>
      <c r="L4" s="258"/>
    </row>
    <row r="5" spans="1:110" ht="70.5" customHeight="1" x14ac:dyDescent="0.25">
      <c r="A5" s="262" t="s">
        <v>175</v>
      </c>
      <c r="B5" s="263"/>
      <c r="C5" s="263"/>
      <c r="D5" s="263"/>
      <c r="E5" s="263"/>
      <c r="F5" s="263"/>
      <c r="G5" s="263"/>
      <c r="H5" s="263"/>
      <c r="I5" s="263"/>
      <c r="J5" s="263"/>
      <c r="K5" s="263"/>
      <c r="L5" s="264"/>
    </row>
    <row r="6" spans="1:110" x14ac:dyDescent="0.25">
      <c r="A6" s="257" t="s">
        <v>176</v>
      </c>
      <c r="B6" s="258"/>
      <c r="C6" s="258"/>
      <c r="D6" s="258"/>
      <c r="E6" s="258"/>
      <c r="F6" s="258"/>
      <c r="G6" s="258"/>
      <c r="H6" s="258"/>
      <c r="I6" s="258"/>
      <c r="J6" s="258"/>
      <c r="K6" s="258"/>
      <c r="L6" s="258"/>
    </row>
    <row r="7" spans="1:110" ht="56.25" customHeight="1" x14ac:dyDescent="0.25">
      <c r="A7" s="265" t="s">
        <v>177</v>
      </c>
      <c r="B7" s="266"/>
      <c r="C7" s="266"/>
      <c r="D7" s="266"/>
      <c r="E7" s="266"/>
      <c r="F7" s="266"/>
      <c r="G7" s="266"/>
      <c r="H7" s="266"/>
      <c r="I7" s="266"/>
      <c r="J7" s="266"/>
      <c r="K7" s="266"/>
      <c r="L7" s="267"/>
    </row>
    <row r="8" spans="1:110" x14ac:dyDescent="0.25">
      <c r="A8" s="257" t="s">
        <v>178</v>
      </c>
      <c r="B8" s="258"/>
      <c r="C8" s="258"/>
      <c r="D8" s="258"/>
      <c r="E8" s="258"/>
      <c r="F8" s="258"/>
      <c r="G8" s="258"/>
      <c r="H8" s="258"/>
      <c r="I8" s="258"/>
      <c r="J8" s="258"/>
      <c r="K8" s="258"/>
      <c r="L8" s="258"/>
    </row>
    <row r="9" spans="1:110" ht="15" customHeight="1" x14ac:dyDescent="0.25">
      <c r="A9" s="265" t="s">
        <v>179</v>
      </c>
      <c r="B9" s="266"/>
      <c r="C9" s="266"/>
      <c r="D9" s="266"/>
      <c r="E9" s="266"/>
      <c r="F9" s="266"/>
      <c r="G9" s="266"/>
      <c r="H9" s="266"/>
      <c r="I9" s="266"/>
      <c r="J9" s="266"/>
      <c r="K9" s="266"/>
      <c r="L9" s="267"/>
    </row>
    <row r="10" spans="1:110" x14ac:dyDescent="0.25">
      <c r="A10" s="268" t="s">
        <v>180</v>
      </c>
      <c r="B10" s="268"/>
      <c r="C10" s="268"/>
      <c r="D10" s="268"/>
      <c r="E10" s="268"/>
      <c r="F10" s="268"/>
      <c r="G10" s="268"/>
      <c r="H10" s="268"/>
      <c r="I10" s="268"/>
      <c r="J10" s="268"/>
      <c r="K10" s="268"/>
      <c r="L10" s="268"/>
    </row>
    <row r="11" spans="1:110" ht="21.75" customHeight="1" x14ac:dyDescent="0.25">
      <c r="A11" s="259" t="s">
        <v>181</v>
      </c>
      <c r="B11" s="260"/>
      <c r="C11" s="260"/>
      <c r="D11" s="260"/>
      <c r="E11" s="260"/>
      <c r="F11" s="260"/>
      <c r="G11" s="260"/>
      <c r="H11" s="260"/>
      <c r="I11" s="260"/>
      <c r="J11" s="260"/>
      <c r="K11" s="260"/>
      <c r="L11" s="261"/>
    </row>
    <row r="12" spans="1:110" ht="18" customHeight="1" x14ac:dyDescent="0.25">
      <c r="A12" s="265" t="s">
        <v>182</v>
      </c>
      <c r="B12" s="266"/>
      <c r="C12" s="266"/>
      <c r="D12" s="266"/>
      <c r="E12" s="266"/>
      <c r="F12" s="266"/>
      <c r="G12" s="266"/>
      <c r="H12" s="266"/>
      <c r="I12" s="266"/>
      <c r="J12" s="266"/>
      <c r="K12" s="266"/>
      <c r="L12" s="267"/>
    </row>
    <row r="13" spans="1:110" ht="24" customHeight="1" x14ac:dyDescent="0.25">
      <c r="A13" s="265" t="s">
        <v>183</v>
      </c>
      <c r="B13" s="266"/>
      <c r="C13" s="266"/>
      <c r="D13" s="266"/>
      <c r="E13" s="266"/>
      <c r="F13" s="266"/>
      <c r="G13" s="266"/>
      <c r="H13" s="266"/>
      <c r="I13" s="266"/>
      <c r="J13" s="266"/>
      <c r="K13" s="266"/>
      <c r="L13" s="267"/>
    </row>
    <row r="14" spans="1:110" x14ac:dyDescent="0.25">
      <c r="A14" s="269" t="s">
        <v>184</v>
      </c>
      <c r="B14" s="269"/>
      <c r="C14" s="269"/>
      <c r="D14" s="269"/>
      <c r="E14" s="269"/>
      <c r="F14" s="269"/>
      <c r="G14" s="269"/>
      <c r="H14" s="269"/>
      <c r="I14" s="269"/>
      <c r="J14" s="269"/>
      <c r="K14" s="269"/>
      <c r="L14" s="269"/>
    </row>
    <row r="15" spans="1:110" x14ac:dyDescent="0.25">
      <c r="A15" s="270"/>
      <c r="B15" s="271"/>
      <c r="C15" s="271"/>
      <c r="D15" s="271"/>
      <c r="E15" s="271"/>
      <c r="F15" s="271"/>
      <c r="G15" s="271"/>
      <c r="H15" s="271"/>
      <c r="I15" s="271"/>
      <c r="J15" s="271"/>
      <c r="K15" s="271"/>
      <c r="L15" s="272"/>
    </row>
    <row r="16" spans="1:110" s="277" customFormat="1" x14ac:dyDescent="0.25">
      <c r="A16" s="273" t="s">
        <v>185</v>
      </c>
      <c r="B16" s="274"/>
      <c r="C16" s="274"/>
      <c r="D16" s="274"/>
      <c r="E16" s="274"/>
      <c r="F16" s="274"/>
      <c r="G16" s="274"/>
      <c r="H16" s="274"/>
      <c r="I16" s="274"/>
      <c r="J16" s="274"/>
      <c r="K16" s="274"/>
      <c r="L16" s="275"/>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row>
    <row r="17" spans="1:110" x14ac:dyDescent="0.25">
      <c r="A17" s="278"/>
      <c r="B17" s="279"/>
      <c r="C17" s="279"/>
      <c r="D17" s="279"/>
      <c r="E17" s="279"/>
      <c r="F17" s="279"/>
      <c r="G17" s="279"/>
      <c r="H17" s="279"/>
      <c r="I17" s="279"/>
      <c r="J17" s="279"/>
      <c r="K17" s="279"/>
      <c r="L17" s="280"/>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c r="BS17" s="276"/>
      <c r="BT17" s="276"/>
      <c r="BU17" s="276"/>
      <c r="BV17" s="276"/>
      <c r="BW17" s="276"/>
      <c r="BX17" s="276"/>
      <c r="BY17" s="276"/>
      <c r="BZ17" s="276"/>
      <c r="CA17" s="276"/>
      <c r="CB17" s="276"/>
      <c r="CC17" s="276"/>
      <c r="CD17" s="276"/>
      <c r="CE17" s="276"/>
      <c r="CF17" s="276"/>
      <c r="CG17" s="276"/>
      <c r="CH17" s="276"/>
      <c r="CI17" s="276"/>
      <c r="CJ17" s="276"/>
      <c r="CK17" s="276"/>
      <c r="CL17" s="276"/>
      <c r="CM17" s="276"/>
      <c r="CN17" s="276"/>
      <c r="CO17" s="276"/>
      <c r="CP17" s="276"/>
      <c r="CQ17" s="276"/>
      <c r="CR17" s="276"/>
      <c r="CS17" s="276"/>
      <c r="CT17" s="276"/>
      <c r="CU17" s="276"/>
      <c r="CV17" s="276"/>
      <c r="CW17" s="276"/>
      <c r="CX17" s="276"/>
      <c r="CY17" s="276"/>
      <c r="CZ17" s="276"/>
      <c r="DA17" s="276"/>
      <c r="DB17" s="276"/>
      <c r="DC17" s="276"/>
      <c r="DD17" s="276"/>
      <c r="DE17" s="276"/>
      <c r="DF17" s="276"/>
    </row>
    <row r="18" spans="1:110" s="277" customFormat="1" x14ac:dyDescent="0.25">
      <c r="A18" s="281" t="s">
        <v>186</v>
      </c>
      <c r="B18" s="282"/>
      <c r="C18" s="282"/>
      <c r="D18" s="282"/>
      <c r="E18" s="282"/>
      <c r="F18" s="282"/>
      <c r="G18" s="282"/>
      <c r="H18" s="282"/>
      <c r="I18" s="282"/>
      <c r="J18" s="282"/>
      <c r="K18" s="282"/>
      <c r="L18" s="283"/>
      <c r="M18" s="276"/>
      <c r="N18" s="276"/>
      <c r="O18" s="284"/>
      <c r="P18" s="285"/>
      <c r="Q18" s="285"/>
      <c r="R18" s="285"/>
      <c r="S18" s="285"/>
      <c r="T18" s="285"/>
      <c r="U18" s="285"/>
      <c r="V18" s="285"/>
      <c r="W18" s="276"/>
      <c r="X18" s="276"/>
      <c r="Y18" s="276"/>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6"/>
      <c r="BP18" s="276"/>
      <c r="BQ18" s="276"/>
      <c r="BR18" s="276"/>
      <c r="BS18" s="276"/>
      <c r="BT18" s="276"/>
      <c r="BU18" s="276"/>
      <c r="BV18" s="276"/>
      <c r="BW18" s="276"/>
      <c r="BX18" s="276"/>
      <c r="BY18" s="276"/>
      <c r="BZ18" s="276"/>
      <c r="CA18" s="276"/>
      <c r="CB18" s="276"/>
      <c r="CC18" s="276"/>
      <c r="CD18" s="276"/>
      <c r="CE18" s="276"/>
      <c r="CF18" s="276"/>
      <c r="CG18" s="276"/>
      <c r="CH18" s="276"/>
      <c r="CI18" s="276"/>
      <c r="CJ18" s="276"/>
      <c r="CK18" s="276"/>
      <c r="CL18" s="276"/>
      <c r="CM18" s="276"/>
      <c r="CN18" s="276"/>
      <c r="CO18" s="276"/>
      <c r="CP18" s="276"/>
      <c r="CQ18" s="276"/>
      <c r="CR18" s="276"/>
      <c r="CS18" s="276"/>
      <c r="CT18" s="276"/>
      <c r="CU18" s="276"/>
      <c r="CV18" s="276"/>
      <c r="CW18" s="276"/>
      <c r="CX18" s="276"/>
      <c r="CY18" s="276"/>
      <c r="CZ18" s="276"/>
      <c r="DA18" s="276"/>
      <c r="DB18" s="276"/>
      <c r="DC18" s="276"/>
      <c r="DD18" s="276"/>
      <c r="DE18" s="276"/>
      <c r="DF18" s="276"/>
    </row>
    <row r="19" spans="1:110" x14ac:dyDescent="0.25">
      <c r="A19" s="278"/>
      <c r="B19" s="279"/>
      <c r="C19" s="279"/>
      <c r="D19" s="279"/>
      <c r="E19" s="279"/>
      <c r="F19" s="279"/>
      <c r="G19" s="279"/>
      <c r="H19" s="279"/>
      <c r="I19" s="279"/>
      <c r="J19" s="279"/>
      <c r="K19" s="279"/>
      <c r="L19" s="280"/>
      <c r="M19" s="276"/>
      <c r="N19" s="276"/>
      <c r="O19" s="285"/>
      <c r="P19" s="285"/>
      <c r="Q19" s="285"/>
      <c r="R19" s="285"/>
      <c r="S19" s="285"/>
      <c r="T19" s="285"/>
      <c r="U19" s="285"/>
      <c r="V19" s="285"/>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6"/>
      <c r="BP19" s="276"/>
      <c r="BQ19" s="276"/>
      <c r="BR19" s="276"/>
      <c r="BS19" s="276"/>
      <c r="BT19" s="276"/>
      <c r="BU19" s="276"/>
      <c r="BV19" s="276"/>
      <c r="BW19" s="276"/>
      <c r="BX19" s="276"/>
      <c r="BY19" s="276"/>
      <c r="BZ19" s="276"/>
      <c r="CA19" s="276"/>
      <c r="CB19" s="276"/>
      <c r="CC19" s="276"/>
      <c r="CD19" s="276"/>
      <c r="CE19" s="276"/>
      <c r="CF19" s="276"/>
      <c r="CG19" s="276"/>
      <c r="CH19" s="276"/>
      <c r="CI19" s="276"/>
      <c r="CJ19" s="276"/>
      <c r="CK19" s="276"/>
      <c r="CL19" s="276"/>
      <c r="CM19" s="276"/>
      <c r="CN19" s="276"/>
      <c r="CO19" s="276"/>
      <c r="CP19" s="276"/>
      <c r="CQ19" s="276"/>
      <c r="CR19" s="276"/>
      <c r="CS19" s="276"/>
      <c r="CT19" s="276"/>
      <c r="CU19" s="276"/>
      <c r="CV19" s="276"/>
      <c r="CW19" s="276"/>
      <c r="CX19" s="276"/>
      <c r="CY19" s="276"/>
      <c r="CZ19" s="276"/>
      <c r="DA19" s="276"/>
      <c r="DB19" s="276"/>
      <c r="DC19" s="276"/>
      <c r="DD19" s="276"/>
      <c r="DE19" s="276"/>
      <c r="DF19" s="276"/>
    </row>
    <row r="20" spans="1:110" s="277" customFormat="1" x14ac:dyDescent="0.25">
      <c r="A20" s="286" t="s">
        <v>187</v>
      </c>
      <c r="B20" s="287"/>
      <c r="C20" s="287"/>
      <c r="D20" s="287"/>
      <c r="E20" s="287"/>
      <c r="F20" s="287"/>
      <c r="G20" s="287"/>
      <c r="H20" s="287"/>
      <c r="I20" s="287"/>
      <c r="J20" s="287"/>
      <c r="K20" s="287"/>
      <c r="L20" s="288"/>
      <c r="M20" s="276"/>
      <c r="N20" s="276"/>
      <c r="O20" s="285"/>
      <c r="P20" s="285"/>
      <c r="Q20" s="285"/>
      <c r="R20" s="285"/>
      <c r="S20" s="285"/>
      <c r="T20" s="285"/>
      <c r="U20" s="285"/>
      <c r="V20" s="285"/>
      <c r="W20" s="276"/>
      <c r="X20" s="276"/>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BL20" s="276"/>
      <c r="BM20" s="276"/>
      <c r="BN20" s="276"/>
      <c r="BO20" s="276"/>
      <c r="BP20" s="276"/>
      <c r="BQ20" s="276"/>
      <c r="BR20" s="276"/>
      <c r="BS20" s="276"/>
      <c r="BT20" s="276"/>
      <c r="BU20" s="276"/>
      <c r="BV20" s="276"/>
      <c r="BW20" s="276"/>
      <c r="BX20" s="276"/>
      <c r="BY20" s="276"/>
      <c r="BZ20" s="276"/>
      <c r="CA20" s="276"/>
      <c r="CB20" s="276"/>
      <c r="CC20" s="276"/>
      <c r="CD20" s="276"/>
      <c r="CE20" s="276"/>
      <c r="CF20" s="276"/>
      <c r="CG20" s="276"/>
      <c r="CH20" s="276"/>
      <c r="CI20" s="276"/>
      <c r="CJ20" s="276"/>
      <c r="CK20" s="276"/>
      <c r="CL20" s="276"/>
      <c r="CM20" s="276"/>
      <c r="CN20" s="276"/>
      <c r="CO20" s="276"/>
      <c r="CP20" s="276"/>
      <c r="CQ20" s="276"/>
      <c r="CR20" s="276"/>
      <c r="CS20" s="276"/>
      <c r="CT20" s="276"/>
      <c r="CU20" s="276"/>
      <c r="CV20" s="276"/>
      <c r="CW20" s="276"/>
      <c r="CX20" s="276"/>
      <c r="CY20" s="276"/>
      <c r="CZ20" s="276"/>
      <c r="DA20" s="276"/>
      <c r="DB20" s="276"/>
      <c r="DC20" s="276"/>
      <c r="DD20" s="276"/>
      <c r="DE20" s="276"/>
      <c r="DF20" s="276"/>
    </row>
    <row r="21" spans="1:110" x14ac:dyDescent="0.25">
      <c r="A21" s="289"/>
      <c r="B21" s="279"/>
      <c r="C21" s="279"/>
      <c r="D21" s="279"/>
      <c r="E21" s="279"/>
      <c r="F21" s="279"/>
      <c r="G21" s="290"/>
      <c r="H21" s="279"/>
      <c r="I21" s="279"/>
      <c r="J21" s="279"/>
      <c r="K21" s="279"/>
      <c r="L21" s="280"/>
      <c r="M21" s="276"/>
      <c r="N21" s="276"/>
      <c r="O21" s="285"/>
      <c r="P21" s="285"/>
      <c r="Q21" s="285"/>
      <c r="R21" s="285"/>
      <c r="S21" s="285"/>
      <c r="T21" s="285"/>
      <c r="U21" s="285"/>
      <c r="V21" s="285"/>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M21" s="276"/>
      <c r="CN21" s="276"/>
      <c r="CO21" s="276"/>
      <c r="CP21" s="276"/>
      <c r="CQ21" s="276"/>
      <c r="CR21" s="276"/>
      <c r="CS21" s="276"/>
      <c r="CT21" s="276"/>
      <c r="CU21" s="276"/>
      <c r="CV21" s="276"/>
      <c r="CW21" s="276"/>
      <c r="CX21" s="276"/>
      <c r="CY21" s="276"/>
      <c r="CZ21" s="276"/>
      <c r="DA21" s="276"/>
      <c r="DB21" s="276"/>
      <c r="DC21" s="276"/>
      <c r="DD21" s="276"/>
      <c r="DE21" s="276"/>
      <c r="DF21" s="276"/>
    </row>
    <row r="22" spans="1:110" s="277" customFormat="1" x14ac:dyDescent="0.25">
      <c r="A22" s="286" t="s">
        <v>188</v>
      </c>
      <c r="B22" s="287"/>
      <c r="C22" s="287"/>
      <c r="D22" s="287"/>
      <c r="E22" s="287"/>
      <c r="F22" s="287"/>
      <c r="G22" s="287"/>
      <c r="H22" s="287"/>
      <c r="I22" s="287"/>
      <c r="J22" s="287"/>
      <c r="K22" s="287"/>
      <c r="L22" s="288"/>
      <c r="M22" s="276"/>
      <c r="N22" s="276"/>
      <c r="O22" s="291"/>
      <c r="P22" s="285"/>
      <c r="Q22" s="285"/>
      <c r="R22" s="285"/>
      <c r="S22" s="285"/>
      <c r="T22" s="285"/>
      <c r="U22" s="285"/>
      <c r="V22" s="285"/>
      <c r="W22" s="276"/>
      <c r="X22" s="276"/>
      <c r="Y22" s="276"/>
      <c r="Z22" s="276"/>
      <c r="AA22" s="276"/>
      <c r="AB22" s="276"/>
      <c r="AC22" s="276"/>
      <c r="AD22" s="276"/>
      <c r="AE22" s="276"/>
      <c r="AF22" s="276"/>
      <c r="AG22" s="276"/>
      <c r="AH22" s="276"/>
      <c r="AI22" s="276"/>
      <c r="AJ22" s="276"/>
      <c r="AK22" s="276"/>
      <c r="AL22" s="276"/>
      <c r="AM22" s="276"/>
      <c r="AN22" s="276"/>
      <c r="AO22" s="276"/>
      <c r="AP22" s="276"/>
      <c r="AQ22" s="276"/>
      <c r="AR22" s="276"/>
      <c r="AS22" s="276"/>
      <c r="AT22" s="276"/>
      <c r="AU22" s="276"/>
      <c r="AV22" s="276"/>
      <c r="AW22" s="276"/>
      <c r="AX22" s="276"/>
      <c r="AY22" s="276"/>
      <c r="AZ22" s="276"/>
      <c r="BA22" s="276"/>
      <c r="BB22" s="276"/>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76"/>
      <c r="CN22" s="276"/>
      <c r="CO22" s="276"/>
      <c r="CP22" s="276"/>
      <c r="CQ22" s="276"/>
      <c r="CR22" s="276"/>
      <c r="CS22" s="276"/>
      <c r="CT22" s="276"/>
      <c r="CU22" s="276"/>
      <c r="CV22" s="276"/>
      <c r="CW22" s="276"/>
      <c r="CX22" s="276"/>
      <c r="CY22" s="276"/>
      <c r="CZ22" s="276"/>
      <c r="DA22" s="276"/>
      <c r="DB22" s="276"/>
      <c r="DC22" s="276"/>
      <c r="DD22" s="276"/>
      <c r="DE22" s="276"/>
      <c r="DF22" s="276"/>
    </row>
    <row r="23" spans="1:110" x14ac:dyDescent="0.25">
      <c r="A23" s="278"/>
      <c r="B23" s="279"/>
      <c r="C23" s="279"/>
      <c r="D23" s="279"/>
      <c r="E23" s="279"/>
      <c r="F23" s="279"/>
      <c r="G23" s="279"/>
      <c r="H23" s="279"/>
      <c r="I23" s="279"/>
      <c r="J23" s="279"/>
      <c r="K23" s="279"/>
      <c r="L23" s="280"/>
      <c r="M23" s="276"/>
      <c r="N23" s="276"/>
      <c r="O23" s="291"/>
      <c r="P23" s="285"/>
      <c r="Q23" s="285"/>
      <c r="R23" s="285"/>
      <c r="S23" s="285"/>
      <c r="T23" s="285"/>
      <c r="U23" s="285"/>
      <c r="V23" s="285"/>
      <c r="W23" s="276"/>
      <c r="X23" s="276"/>
      <c r="Y23" s="276"/>
      <c r="Z23" s="276"/>
      <c r="AA23" s="276"/>
      <c r="AB23" s="276"/>
      <c r="AC23" s="276"/>
      <c r="AD23" s="276"/>
      <c r="AE23" s="276"/>
      <c r="AF23" s="276"/>
      <c r="AG23" s="276"/>
      <c r="AH23" s="276"/>
      <c r="AI23" s="276"/>
      <c r="AJ23" s="276"/>
      <c r="AK23" s="276"/>
      <c r="AL23" s="276"/>
      <c r="AM23" s="276"/>
      <c r="AN23" s="276"/>
      <c r="AO23" s="276"/>
      <c r="AP23" s="276"/>
      <c r="AQ23" s="276"/>
      <c r="AR23" s="276"/>
      <c r="AS23" s="276"/>
      <c r="AT23" s="276"/>
      <c r="AU23" s="276"/>
      <c r="AV23" s="276"/>
      <c r="AW23" s="276"/>
      <c r="AX23" s="276"/>
      <c r="AY23" s="276"/>
      <c r="AZ23" s="276"/>
      <c r="BA23" s="276"/>
      <c r="BB23" s="276"/>
      <c r="BC23" s="276"/>
      <c r="BD23" s="276"/>
      <c r="BE23" s="276"/>
      <c r="BF23" s="276"/>
      <c r="BG23" s="276"/>
      <c r="BH23" s="276"/>
      <c r="BI23" s="276"/>
      <c r="BJ23" s="276"/>
      <c r="BK23" s="276"/>
      <c r="BL23" s="276"/>
      <c r="BM23" s="276"/>
      <c r="BN23" s="276"/>
      <c r="BO23" s="276"/>
      <c r="BP23" s="276"/>
      <c r="BQ23" s="276"/>
      <c r="BR23" s="276"/>
      <c r="BS23" s="276"/>
      <c r="BT23" s="276"/>
      <c r="BU23" s="276"/>
      <c r="BV23" s="276"/>
      <c r="BW23" s="276"/>
      <c r="BX23" s="276"/>
      <c r="BY23" s="276"/>
      <c r="BZ23" s="276"/>
      <c r="CA23" s="276"/>
      <c r="CB23" s="276"/>
      <c r="CC23" s="276"/>
      <c r="CD23" s="276"/>
      <c r="CE23" s="276"/>
      <c r="CF23" s="276"/>
      <c r="CG23" s="276"/>
      <c r="CH23" s="276"/>
      <c r="CI23" s="276"/>
      <c r="CJ23" s="276"/>
      <c r="CK23" s="276"/>
      <c r="CL23" s="276"/>
      <c r="CM23" s="276"/>
      <c r="CN23" s="276"/>
      <c r="CO23" s="276"/>
      <c r="CP23" s="276"/>
      <c r="CQ23" s="276"/>
      <c r="CR23" s="276"/>
      <c r="CS23" s="276"/>
      <c r="CT23" s="276"/>
      <c r="CU23" s="276"/>
      <c r="CV23" s="276"/>
      <c r="CW23" s="276"/>
      <c r="CX23" s="276"/>
      <c r="CY23" s="276"/>
      <c r="CZ23" s="276"/>
      <c r="DA23" s="276"/>
      <c r="DB23" s="276"/>
      <c r="DC23" s="276"/>
      <c r="DD23" s="276"/>
      <c r="DE23" s="276"/>
      <c r="DF23" s="276"/>
    </row>
    <row r="24" spans="1:110" s="277" customFormat="1" x14ac:dyDescent="0.25">
      <c r="A24" s="273" t="s">
        <v>189</v>
      </c>
      <c r="B24" s="274"/>
      <c r="C24" s="274"/>
      <c r="D24" s="274"/>
      <c r="E24" s="274"/>
      <c r="F24" s="274"/>
      <c r="G24" s="274"/>
      <c r="H24" s="274"/>
      <c r="I24" s="274"/>
      <c r="J24" s="274"/>
      <c r="K24" s="274"/>
      <c r="L24" s="275"/>
      <c r="M24" s="276"/>
      <c r="N24" s="276"/>
      <c r="O24" s="291"/>
      <c r="P24" s="285"/>
      <c r="Q24" s="285"/>
      <c r="R24" s="285"/>
      <c r="S24" s="285"/>
      <c r="T24" s="285"/>
      <c r="U24" s="285"/>
      <c r="V24" s="285"/>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BI24" s="276"/>
      <c r="BJ24" s="276"/>
      <c r="BK24" s="276"/>
      <c r="BL24" s="276"/>
      <c r="BM24" s="276"/>
      <c r="BN24" s="276"/>
      <c r="BO24" s="276"/>
      <c r="BP24" s="276"/>
      <c r="BQ24" s="276"/>
      <c r="BR24" s="276"/>
      <c r="BS24" s="276"/>
      <c r="BT24" s="276"/>
      <c r="BU24" s="276"/>
      <c r="BV24" s="276"/>
      <c r="BW24" s="276"/>
      <c r="BX24" s="276"/>
      <c r="BY24" s="276"/>
      <c r="BZ24" s="276"/>
      <c r="CA24" s="276"/>
      <c r="CB24" s="276"/>
      <c r="CC24" s="276"/>
      <c r="CD24" s="276"/>
      <c r="CE24" s="276"/>
      <c r="CF24" s="276"/>
      <c r="CG24" s="276"/>
      <c r="CH24" s="276"/>
      <c r="CI24" s="276"/>
      <c r="CJ24" s="276"/>
      <c r="CK24" s="276"/>
      <c r="CL24" s="276"/>
      <c r="CM24" s="276"/>
      <c r="CN24" s="276"/>
      <c r="CO24" s="276"/>
      <c r="CP24" s="276"/>
      <c r="CQ24" s="276"/>
      <c r="CR24" s="276"/>
      <c r="CS24" s="276"/>
      <c r="CT24" s="276"/>
      <c r="CU24" s="276"/>
      <c r="CV24" s="276"/>
      <c r="CW24" s="276"/>
      <c r="CX24" s="276"/>
      <c r="CY24" s="276"/>
      <c r="CZ24" s="276"/>
      <c r="DA24" s="276"/>
      <c r="DB24" s="276"/>
      <c r="DC24" s="276"/>
      <c r="DD24" s="276"/>
      <c r="DE24" s="276"/>
      <c r="DF24" s="276"/>
    </row>
    <row r="25" spans="1:110" x14ac:dyDescent="0.25">
      <c r="A25" s="278"/>
      <c r="B25" s="279"/>
      <c r="C25" s="279"/>
      <c r="D25" s="279"/>
      <c r="E25" s="279"/>
      <c r="F25" s="279"/>
      <c r="G25" s="279"/>
      <c r="H25" s="279"/>
      <c r="I25" s="279"/>
      <c r="J25" s="279"/>
      <c r="K25" s="279"/>
      <c r="L25" s="280"/>
      <c r="M25" s="276"/>
      <c r="N25" s="276"/>
      <c r="O25" s="285"/>
      <c r="P25" s="285"/>
      <c r="Q25" s="285"/>
      <c r="R25" s="285"/>
      <c r="S25" s="285"/>
      <c r="T25" s="285"/>
      <c r="U25" s="285"/>
      <c r="V25" s="285"/>
      <c r="W25" s="276"/>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276"/>
      <c r="BA25" s="276"/>
      <c r="BB25" s="276"/>
      <c r="BC25" s="276"/>
      <c r="BD25" s="276"/>
      <c r="BE25" s="276"/>
      <c r="BF25" s="276"/>
      <c r="BG25" s="276"/>
      <c r="BH25" s="276"/>
      <c r="BI25" s="276"/>
      <c r="BJ25" s="276"/>
      <c r="BK25" s="276"/>
      <c r="BL25" s="276"/>
      <c r="BM25" s="276"/>
      <c r="BN25" s="276"/>
      <c r="BO25" s="276"/>
      <c r="BP25" s="276"/>
      <c r="BQ25" s="276"/>
      <c r="BR25" s="276"/>
      <c r="BS25" s="276"/>
      <c r="BT25" s="276"/>
      <c r="BU25" s="276"/>
      <c r="BV25" s="276"/>
      <c r="BW25" s="276"/>
      <c r="BX25" s="276"/>
      <c r="BY25" s="276"/>
      <c r="BZ25" s="276"/>
      <c r="CA25" s="276"/>
      <c r="CB25" s="276"/>
      <c r="CC25" s="276"/>
      <c r="CD25" s="276"/>
      <c r="CE25" s="276"/>
      <c r="CF25" s="276"/>
      <c r="CG25" s="276"/>
      <c r="CH25" s="276"/>
      <c r="CI25" s="276"/>
      <c r="CJ25" s="276"/>
      <c r="CK25" s="276"/>
      <c r="CL25" s="276"/>
      <c r="CM25" s="276"/>
      <c r="CN25" s="276"/>
      <c r="CO25" s="276"/>
      <c r="CP25" s="276"/>
      <c r="CQ25" s="276"/>
      <c r="CR25" s="276"/>
      <c r="CS25" s="276"/>
      <c r="CT25" s="276"/>
      <c r="CU25" s="276"/>
      <c r="CV25" s="276"/>
      <c r="CW25" s="276"/>
      <c r="CX25" s="276"/>
      <c r="CY25" s="276"/>
      <c r="CZ25" s="276"/>
      <c r="DA25" s="276"/>
      <c r="DB25" s="276"/>
      <c r="DC25" s="276"/>
      <c r="DD25" s="276"/>
      <c r="DE25" s="276"/>
      <c r="DF25" s="276"/>
    </row>
    <row r="26" spans="1:110" s="277" customFormat="1" x14ac:dyDescent="0.25">
      <c r="A26" s="281" t="s">
        <v>190</v>
      </c>
      <c r="B26" s="282"/>
      <c r="C26" s="282"/>
      <c r="D26" s="282"/>
      <c r="E26" s="282"/>
      <c r="F26" s="282"/>
      <c r="G26" s="282"/>
      <c r="H26" s="282"/>
      <c r="I26" s="282"/>
      <c r="J26" s="282"/>
      <c r="K26" s="282"/>
      <c r="L26" s="283"/>
      <c r="M26" s="276"/>
      <c r="N26" s="276"/>
      <c r="O26" s="284"/>
      <c r="P26" s="285"/>
      <c r="Q26" s="285"/>
      <c r="R26" s="285"/>
      <c r="S26" s="285"/>
      <c r="T26" s="285"/>
      <c r="U26" s="285"/>
      <c r="V26" s="285"/>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c r="BV26" s="276"/>
      <c r="BW26" s="276"/>
      <c r="BX26" s="276"/>
      <c r="BY26" s="276"/>
      <c r="BZ26" s="276"/>
      <c r="CA26" s="276"/>
      <c r="CB26" s="276"/>
      <c r="CC26" s="276"/>
      <c r="CD26" s="276"/>
      <c r="CE26" s="276"/>
      <c r="CF26" s="276"/>
      <c r="CG26" s="276"/>
      <c r="CH26" s="276"/>
      <c r="CI26" s="276"/>
      <c r="CJ26" s="276"/>
      <c r="CK26" s="276"/>
      <c r="CL26" s="276"/>
      <c r="CM26" s="276"/>
      <c r="CN26" s="276"/>
      <c r="CO26" s="276"/>
      <c r="CP26" s="276"/>
      <c r="CQ26" s="276"/>
      <c r="CR26" s="276"/>
      <c r="CS26" s="276"/>
      <c r="CT26" s="276"/>
      <c r="CU26" s="276"/>
      <c r="CV26" s="276"/>
      <c r="CW26" s="276"/>
      <c r="CX26" s="276"/>
      <c r="CY26" s="276"/>
      <c r="CZ26" s="276"/>
      <c r="DA26" s="276"/>
      <c r="DB26" s="276"/>
      <c r="DC26" s="276"/>
      <c r="DD26" s="276"/>
      <c r="DE26" s="276"/>
      <c r="DF26" s="276"/>
    </row>
    <row r="27" spans="1:110" x14ac:dyDescent="0.25">
      <c r="A27" s="278"/>
      <c r="B27" s="279"/>
      <c r="C27" s="279"/>
      <c r="D27" s="279"/>
      <c r="E27" s="279"/>
      <c r="F27" s="279"/>
      <c r="G27" s="279"/>
      <c r="H27" s="279"/>
      <c r="I27" s="279"/>
      <c r="J27" s="279"/>
      <c r="K27" s="279"/>
      <c r="L27" s="280"/>
      <c r="M27" s="276"/>
      <c r="N27" s="276"/>
      <c r="O27" s="285"/>
      <c r="P27" s="285"/>
      <c r="Q27" s="285"/>
      <c r="R27" s="285"/>
      <c r="S27" s="285"/>
      <c r="T27" s="285"/>
      <c r="U27" s="285"/>
      <c r="V27" s="285"/>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c r="BV27" s="276"/>
      <c r="BW27" s="276"/>
      <c r="BX27" s="276"/>
      <c r="BY27" s="276"/>
      <c r="BZ27" s="276"/>
      <c r="CA27" s="276"/>
      <c r="CB27" s="276"/>
      <c r="CC27" s="276"/>
      <c r="CD27" s="276"/>
      <c r="CE27" s="276"/>
      <c r="CF27" s="276"/>
      <c r="CG27" s="276"/>
      <c r="CH27" s="276"/>
      <c r="CI27" s="276"/>
      <c r="CJ27" s="276"/>
      <c r="CK27" s="276"/>
      <c r="CL27" s="276"/>
      <c r="CM27" s="276"/>
      <c r="CN27" s="276"/>
      <c r="CO27" s="276"/>
      <c r="CP27" s="276"/>
      <c r="CQ27" s="276"/>
      <c r="CR27" s="276"/>
      <c r="CS27" s="276"/>
      <c r="CT27" s="276"/>
      <c r="CU27" s="276"/>
      <c r="CV27" s="276"/>
      <c r="CW27" s="276"/>
      <c r="CX27" s="276"/>
      <c r="CY27" s="276"/>
      <c r="CZ27" s="276"/>
      <c r="DA27" s="276"/>
      <c r="DB27" s="276"/>
      <c r="DC27" s="276"/>
      <c r="DD27" s="276"/>
      <c r="DE27" s="276"/>
      <c r="DF27" s="276"/>
    </row>
    <row r="28" spans="1:110" s="277" customFormat="1" x14ac:dyDescent="0.25">
      <c r="A28" s="281" t="s">
        <v>191</v>
      </c>
      <c r="B28" s="282"/>
      <c r="C28" s="282"/>
      <c r="D28" s="282"/>
      <c r="E28" s="282"/>
      <c r="F28" s="282"/>
      <c r="G28" s="282"/>
      <c r="H28" s="282"/>
      <c r="I28" s="282"/>
      <c r="J28" s="282"/>
      <c r="K28" s="282"/>
      <c r="L28" s="283"/>
      <c r="M28" s="276"/>
      <c r="N28" s="276"/>
      <c r="O28" s="292"/>
      <c r="P28" s="293"/>
      <c r="Q28" s="293"/>
      <c r="R28" s="293"/>
      <c r="S28" s="293"/>
      <c r="T28" s="285"/>
      <c r="U28" s="285"/>
      <c r="V28" s="285"/>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c r="BV28" s="276"/>
      <c r="BW28" s="276"/>
      <c r="BX28" s="276"/>
      <c r="BY28" s="276"/>
      <c r="BZ28" s="276"/>
      <c r="CA28" s="276"/>
      <c r="CB28" s="276"/>
      <c r="CC28" s="276"/>
      <c r="CD28" s="276"/>
      <c r="CE28" s="276"/>
      <c r="CF28" s="276"/>
      <c r="CG28" s="276"/>
      <c r="CH28" s="276"/>
      <c r="CI28" s="276"/>
      <c r="CJ28" s="276"/>
      <c r="CK28" s="276"/>
      <c r="CL28" s="276"/>
      <c r="CM28" s="276"/>
      <c r="CN28" s="276"/>
      <c r="CO28" s="276"/>
      <c r="CP28" s="276"/>
      <c r="CQ28" s="276"/>
      <c r="CR28" s="276"/>
      <c r="CS28" s="276"/>
      <c r="CT28" s="276"/>
      <c r="CU28" s="276"/>
      <c r="CV28" s="276"/>
      <c r="CW28" s="276"/>
      <c r="CX28" s="276"/>
      <c r="CY28" s="276"/>
      <c r="CZ28" s="276"/>
      <c r="DA28" s="276"/>
      <c r="DB28" s="276"/>
      <c r="DC28" s="276"/>
      <c r="DD28" s="276"/>
      <c r="DE28" s="276"/>
      <c r="DF28" s="276"/>
    </row>
    <row r="29" spans="1:110" x14ac:dyDescent="0.25">
      <c r="A29" s="278"/>
      <c r="B29" s="279"/>
      <c r="C29" s="279"/>
      <c r="D29" s="279"/>
      <c r="E29" s="279"/>
      <c r="F29" s="279"/>
      <c r="G29" s="279"/>
      <c r="H29" s="279"/>
      <c r="I29" s="279"/>
      <c r="J29" s="279"/>
      <c r="K29" s="279"/>
      <c r="L29" s="280"/>
      <c r="M29" s="276"/>
      <c r="N29" s="276"/>
      <c r="O29" s="285"/>
      <c r="P29" s="285"/>
      <c r="Q29" s="285"/>
      <c r="R29" s="285"/>
      <c r="S29" s="285"/>
      <c r="T29" s="285"/>
      <c r="U29" s="285"/>
      <c r="V29" s="285"/>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6"/>
      <c r="CN29" s="276"/>
      <c r="CO29" s="276"/>
      <c r="CP29" s="276"/>
      <c r="CQ29" s="276"/>
      <c r="CR29" s="276"/>
      <c r="CS29" s="276"/>
      <c r="CT29" s="276"/>
      <c r="CU29" s="276"/>
      <c r="CV29" s="276"/>
      <c r="CW29" s="276"/>
      <c r="CX29" s="276"/>
      <c r="CY29" s="276"/>
      <c r="CZ29" s="276"/>
      <c r="DA29" s="276"/>
      <c r="DB29" s="276"/>
      <c r="DC29" s="276"/>
      <c r="DD29" s="276"/>
      <c r="DE29" s="276"/>
      <c r="DF29" s="276"/>
    </row>
    <row r="30" spans="1:110" s="277" customFormat="1" x14ac:dyDescent="0.25">
      <c r="A30" s="281" t="s">
        <v>192</v>
      </c>
      <c r="B30" s="282"/>
      <c r="C30" s="282"/>
      <c r="D30" s="282"/>
      <c r="E30" s="282"/>
      <c r="F30" s="282"/>
      <c r="G30" s="282"/>
      <c r="H30" s="282"/>
      <c r="I30" s="282"/>
      <c r="J30" s="282"/>
      <c r="K30" s="282"/>
      <c r="L30" s="283"/>
      <c r="M30" s="276"/>
      <c r="N30" s="276"/>
      <c r="O30" s="292"/>
      <c r="P30" s="293"/>
      <c r="Q30" s="293"/>
      <c r="R30" s="293"/>
      <c r="S30" s="293"/>
      <c r="T30" s="285"/>
      <c r="U30" s="285"/>
      <c r="V30" s="285"/>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row>
    <row r="31" spans="1:110" x14ac:dyDescent="0.25">
      <c r="A31" s="294"/>
      <c r="B31" s="295"/>
      <c r="C31" s="295"/>
      <c r="D31" s="295"/>
      <c r="E31" s="295"/>
      <c r="F31" s="295"/>
      <c r="G31" s="295"/>
      <c r="H31" s="295"/>
      <c r="I31" s="295"/>
      <c r="J31" s="295"/>
      <c r="K31" s="295"/>
      <c r="L31" s="296"/>
      <c r="O31" s="297"/>
      <c r="P31" s="297"/>
      <c r="Q31" s="297"/>
      <c r="R31" s="297"/>
      <c r="S31" s="297"/>
      <c r="T31" s="297"/>
      <c r="U31" s="297"/>
      <c r="V31" s="297"/>
    </row>
    <row r="32" spans="1:110" x14ac:dyDescent="0.25">
      <c r="A32" s="258" t="s">
        <v>193</v>
      </c>
      <c r="B32" s="258"/>
      <c r="C32" s="258"/>
      <c r="D32" s="258"/>
      <c r="E32" s="258"/>
      <c r="F32" s="258"/>
      <c r="G32" s="258"/>
      <c r="H32" s="258"/>
      <c r="I32" s="258"/>
      <c r="J32" s="258"/>
      <c r="K32" s="258"/>
      <c r="L32" s="258"/>
    </row>
    <row r="33" spans="1:12" x14ac:dyDescent="0.25">
      <c r="A33" s="298" t="s">
        <v>194</v>
      </c>
      <c r="B33" s="298"/>
      <c r="C33" s="298"/>
      <c r="D33" s="298"/>
      <c r="E33" s="298"/>
      <c r="F33" s="298"/>
      <c r="G33" s="298"/>
      <c r="H33" s="298"/>
      <c r="I33" s="298"/>
      <c r="J33" s="298"/>
      <c r="K33" s="298"/>
      <c r="L33" s="298"/>
    </row>
    <row r="34" spans="1:12" x14ac:dyDescent="0.25">
      <c r="A34" s="299" t="s">
        <v>195</v>
      </c>
      <c r="B34" s="298"/>
      <c r="C34" s="298"/>
      <c r="D34" s="298"/>
      <c r="E34" s="298"/>
      <c r="F34" s="298"/>
      <c r="G34" s="298"/>
      <c r="H34" s="298"/>
      <c r="I34" s="298"/>
      <c r="J34" s="298"/>
      <c r="K34" s="298"/>
      <c r="L34" s="298"/>
    </row>
  </sheetData>
  <mergeCells count="21">
    <mergeCell ref="A30:L30"/>
    <mergeCell ref="A33:L33"/>
    <mergeCell ref="A34:L34"/>
    <mergeCell ref="A18:L18"/>
    <mergeCell ref="A20:L20"/>
    <mergeCell ref="A22:L22"/>
    <mergeCell ref="A24:L24"/>
    <mergeCell ref="A26:L26"/>
    <mergeCell ref="A28:L28"/>
    <mergeCell ref="A11:L11"/>
    <mergeCell ref="A12:L12"/>
    <mergeCell ref="A13:L13"/>
    <mergeCell ref="A14:L14"/>
    <mergeCell ref="A15:L15"/>
    <mergeCell ref="A16:L16"/>
    <mergeCell ref="A1:L1"/>
    <mergeCell ref="A3:L3"/>
    <mergeCell ref="A5:L5"/>
    <mergeCell ref="A7:L7"/>
    <mergeCell ref="A9:L9"/>
    <mergeCell ref="A10:L10"/>
  </mergeCells>
  <hyperlinks>
    <hyperlink ref="A34" r:id="rId1"/>
    <hyperlink ref="A16" location="'Table 1'!A1" display="Table 1: Les bénéficiaires de contrats de professionnalisation "/>
    <hyperlink ref="A18" location="'Table 2'!A1" display="Table 2 : Les employeurs utlisateurs des contrats de professionnalisation"/>
    <hyperlink ref="A20" location="'Graphique 1'!A1" display="Graphique 1: les nouveaux contrats de professionnalisation"/>
    <hyperlink ref="A22" location="'Graph1 données'!A1" display="Graph1 données: Les données du graphique 1"/>
    <hyperlink ref="A24" location="'Table 3 '!A1" display="Table 3:  Les caractéristiques des contrats de professionnalisation "/>
    <hyperlink ref="A26" location="'Table 4'!A1" display="Table 4 : Caractéristiques des contrats de professionnalisation selon la situation avant l'entrée en contrat "/>
    <hyperlink ref="A28" location="'Table 5'!A1" display="Table 5  : Caractéristiques des contrats de professionnalisation selon le secteur d’activité de l’employeur"/>
    <hyperlink ref="A30" location="'Table 6'!A1" display="Table 6 : Caractéristiques des contrats de professionnalisation,  selon la spécialité de formation préparé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I10" sqref="I10"/>
    </sheetView>
  </sheetViews>
  <sheetFormatPr baseColWidth="10" defaultRowHeight="15" x14ac:dyDescent="0.25"/>
  <cols>
    <col min="2" max="2" width="32.28515625" customWidth="1"/>
    <col min="3" max="4" width="13.28515625" customWidth="1"/>
    <col min="5" max="5" width="14.42578125" customWidth="1"/>
  </cols>
  <sheetData>
    <row r="1" spans="1:12" x14ac:dyDescent="0.25">
      <c r="A1" s="1"/>
      <c r="B1" s="2" t="s">
        <v>0</v>
      </c>
      <c r="C1" s="3"/>
      <c r="D1" s="3"/>
      <c r="E1" s="3"/>
    </row>
    <row r="2" spans="1:12" ht="15.75" thickBot="1" x14ac:dyDescent="0.3">
      <c r="A2" s="1"/>
      <c r="B2" s="4"/>
      <c r="C2" s="3"/>
      <c r="D2" s="3"/>
      <c r="E2" s="3"/>
    </row>
    <row r="3" spans="1:12" ht="42" customHeight="1" thickBot="1" x14ac:dyDescent="0.3">
      <c r="A3" s="1"/>
      <c r="B3" s="171"/>
      <c r="C3" s="194">
        <v>2017</v>
      </c>
      <c r="D3" s="194">
        <v>2018</v>
      </c>
      <c r="E3" s="195" t="s">
        <v>1</v>
      </c>
    </row>
    <row r="4" spans="1:12" x14ac:dyDescent="0.25">
      <c r="A4" s="1"/>
      <c r="B4" s="124" t="s">
        <v>2</v>
      </c>
      <c r="C4" s="17">
        <v>209277</v>
      </c>
      <c r="D4" s="17">
        <v>235399</v>
      </c>
      <c r="E4" s="196">
        <f>(D4/C4-1)*100</f>
        <v>12.482021435704826</v>
      </c>
    </row>
    <row r="5" spans="1:12" x14ac:dyDescent="0.25">
      <c r="A5" s="1"/>
      <c r="B5" s="197" t="s">
        <v>3</v>
      </c>
      <c r="C5" s="5"/>
      <c r="D5" s="5"/>
      <c r="E5" s="198"/>
    </row>
    <row r="6" spans="1:12" x14ac:dyDescent="0.25">
      <c r="A6" s="1"/>
      <c r="B6" s="51" t="s">
        <v>4</v>
      </c>
      <c r="C6" s="6">
        <v>50.814599999999999</v>
      </c>
      <c r="D6" s="8">
        <v>50.628599999999999</v>
      </c>
      <c r="E6" s="199">
        <f>((D6*$D$4/100)/(C6*$C$4/100)-1)*100</f>
        <v>12.070296144409799</v>
      </c>
    </row>
    <row r="7" spans="1:12" x14ac:dyDescent="0.25">
      <c r="A7" s="1"/>
      <c r="B7" s="200" t="s">
        <v>5</v>
      </c>
      <c r="C7" s="6">
        <v>49.185400000000001</v>
      </c>
      <c r="D7" s="8">
        <v>49.371400000000001</v>
      </c>
      <c r="E7" s="199"/>
    </row>
    <row r="8" spans="1:12" x14ac:dyDescent="0.25">
      <c r="A8" s="1"/>
      <c r="B8" s="201" t="s">
        <v>16</v>
      </c>
      <c r="C8" s="10">
        <f t="shared" ref="C8:D8" si="0">C6+C7</f>
        <v>100</v>
      </c>
      <c r="D8" s="10">
        <f t="shared" si="0"/>
        <v>100</v>
      </c>
      <c r="E8" s="202">
        <f>((D7*$D$4/100)/(C7*$C$4/100)-1)*100</f>
        <v>12.907384571656566</v>
      </c>
    </row>
    <row r="9" spans="1:12" x14ac:dyDescent="0.25">
      <c r="A9" s="1"/>
      <c r="B9" s="203" t="s">
        <v>6</v>
      </c>
      <c r="C9" s="8"/>
      <c r="D9" s="8"/>
      <c r="E9" s="204"/>
    </row>
    <row r="10" spans="1:12" x14ac:dyDescent="0.25">
      <c r="A10" s="1"/>
      <c r="B10" s="205" t="s">
        <v>156</v>
      </c>
      <c r="C10" s="6">
        <v>1.7316</v>
      </c>
      <c r="D10" s="8">
        <v>1.7355</v>
      </c>
      <c r="E10" s="199">
        <f t="shared" ref="E10:E21" si="1">((D10*$D$4/100)/(C10*$C$4/100)-1)*100</f>
        <v>12.735359321821281</v>
      </c>
      <c r="G10" s="97"/>
      <c r="H10" s="97"/>
      <c r="I10" s="97"/>
      <c r="J10" s="97"/>
      <c r="K10" s="97"/>
      <c r="L10" s="97"/>
    </row>
    <row r="11" spans="1:12" x14ac:dyDescent="0.25">
      <c r="A11" s="1"/>
      <c r="B11" s="205" t="s">
        <v>7</v>
      </c>
      <c r="C11" s="6">
        <v>5.2648000000000001</v>
      </c>
      <c r="D11" s="8">
        <v>5.2</v>
      </c>
      <c r="E11" s="199">
        <f t="shared" si="1"/>
        <v>11.097574735159</v>
      </c>
    </row>
    <row r="12" spans="1:12" x14ac:dyDescent="0.25">
      <c r="A12" s="1"/>
      <c r="B12" s="205" t="s">
        <v>8</v>
      </c>
      <c r="C12" s="6">
        <v>7.8343999999999996</v>
      </c>
      <c r="D12" s="8">
        <v>7.5857000000000001</v>
      </c>
      <c r="E12" s="199">
        <f t="shared" si="1"/>
        <v>8.9113231395928203</v>
      </c>
      <c r="G12" s="97"/>
      <c r="H12" s="97"/>
      <c r="I12" s="97"/>
      <c r="J12" s="97"/>
      <c r="K12" s="97"/>
      <c r="L12" s="97"/>
    </row>
    <row r="13" spans="1:12" x14ac:dyDescent="0.25">
      <c r="A13" s="1"/>
      <c r="B13" s="205" t="s">
        <v>9</v>
      </c>
      <c r="C13" s="6">
        <v>11.779</v>
      </c>
      <c r="D13" s="8">
        <v>11.590299999999999</v>
      </c>
      <c r="E13" s="199">
        <f t="shared" si="1"/>
        <v>10.680055441569714</v>
      </c>
    </row>
    <row r="14" spans="1:12" x14ac:dyDescent="0.25">
      <c r="A14" s="1"/>
      <c r="B14" s="205" t="s">
        <v>10</v>
      </c>
      <c r="C14" s="6">
        <v>13.2658</v>
      </c>
      <c r="D14" s="8">
        <v>13.014699999999999</v>
      </c>
      <c r="E14" s="199">
        <f t="shared" si="1"/>
        <v>10.352919867574318</v>
      </c>
    </row>
    <row r="15" spans="1:12" x14ac:dyDescent="0.25">
      <c r="A15" s="1"/>
      <c r="B15" s="205" t="s">
        <v>11</v>
      </c>
      <c r="C15" s="6">
        <v>12.550700000000001</v>
      </c>
      <c r="D15" s="8">
        <v>12.6347</v>
      </c>
      <c r="E15" s="199">
        <f t="shared" si="1"/>
        <v>13.2348471586206</v>
      </c>
    </row>
    <row r="16" spans="1:12" x14ac:dyDescent="0.25">
      <c r="A16" s="1"/>
      <c r="B16" s="205" t="s">
        <v>12</v>
      </c>
      <c r="C16" s="7">
        <v>10.1586</v>
      </c>
      <c r="D16" s="9">
        <v>9.8742000000000001</v>
      </c>
      <c r="E16" s="199">
        <f t="shared" si="1"/>
        <v>9.3329765972118839</v>
      </c>
    </row>
    <row r="17" spans="1:8" x14ac:dyDescent="0.25">
      <c r="A17" s="1"/>
      <c r="B17" s="205" t="s">
        <v>13</v>
      </c>
      <c r="C17" s="7">
        <v>7.4737</v>
      </c>
      <c r="D17" s="9">
        <v>7.0835999999999997</v>
      </c>
      <c r="E17" s="199">
        <f t="shared" si="1"/>
        <v>6.6108683840612636</v>
      </c>
    </row>
    <row r="18" spans="1:8" x14ac:dyDescent="0.25">
      <c r="A18" s="1"/>
      <c r="B18" s="205" t="s">
        <v>14</v>
      </c>
      <c r="C18" s="7">
        <v>5.3255999999999997</v>
      </c>
      <c r="D18" s="9">
        <v>4.96</v>
      </c>
      <c r="E18" s="199">
        <f t="shared" si="1"/>
        <v>4.7601821993946247</v>
      </c>
    </row>
    <row r="19" spans="1:8" x14ac:dyDescent="0.25">
      <c r="A19" s="1"/>
      <c r="B19" s="205" t="s">
        <v>157</v>
      </c>
      <c r="C19" s="6">
        <v>11.359400000000001</v>
      </c>
      <c r="D19" s="9">
        <v>11.539199999999999</v>
      </c>
      <c r="E19" s="199">
        <f t="shared" si="1"/>
        <v>14.26242070451651</v>
      </c>
    </row>
    <row r="20" spans="1:8" x14ac:dyDescent="0.25">
      <c r="A20" s="1"/>
      <c r="B20" s="205" t="s">
        <v>158</v>
      </c>
      <c r="C20" s="6">
        <v>10.113300000000001</v>
      </c>
      <c r="D20" s="9">
        <v>11.131500000000001</v>
      </c>
      <c r="E20" s="199">
        <f t="shared" si="1"/>
        <v>23.80663300916104</v>
      </c>
      <c r="G20" s="97"/>
      <c r="H20" s="170"/>
    </row>
    <row r="21" spans="1:8" x14ac:dyDescent="0.25">
      <c r="A21" s="1"/>
      <c r="B21" s="205" t="s">
        <v>15</v>
      </c>
      <c r="C21" s="7">
        <v>3.1429999999999998</v>
      </c>
      <c r="D21" s="9">
        <v>3.6505999999999998</v>
      </c>
      <c r="E21" s="199">
        <f t="shared" si="1"/>
        <v>30.648064732161661</v>
      </c>
    </row>
    <row r="22" spans="1:8" x14ac:dyDescent="0.25">
      <c r="A22" s="1"/>
      <c r="B22" s="201" t="s">
        <v>16</v>
      </c>
      <c r="C22" s="10">
        <f>SUM(C10:C21)</f>
        <v>99.999899999999982</v>
      </c>
      <c r="D22" s="10">
        <f>SUM(D10:D21)</f>
        <v>99.999999999999986</v>
      </c>
      <c r="E22" s="202"/>
    </row>
    <row r="23" spans="1:8" ht="41.25" customHeight="1" x14ac:dyDescent="0.25">
      <c r="A23" s="1"/>
      <c r="B23" s="109" t="s">
        <v>17</v>
      </c>
      <c r="C23" s="5"/>
      <c r="D23" s="5"/>
      <c r="E23" s="204"/>
    </row>
    <row r="24" spans="1:8" ht="26.25" customHeight="1" x14ac:dyDescent="0.25">
      <c r="A24" s="1"/>
      <c r="B24" s="51" t="s">
        <v>18</v>
      </c>
      <c r="C24" s="6">
        <v>25.291499999999999</v>
      </c>
      <c r="D24" s="8">
        <v>26.0716</v>
      </c>
      <c r="E24" s="199">
        <f>((D24*$D$4/100)/(C24*$C$4/100)-1)*100</f>
        <v>15.951456816049747</v>
      </c>
    </row>
    <row r="25" spans="1:8" ht="25.5" customHeight="1" x14ac:dyDescent="0.25">
      <c r="A25" s="1"/>
      <c r="B25" s="51" t="s">
        <v>19</v>
      </c>
      <c r="C25" s="6">
        <v>22.109000000000002</v>
      </c>
      <c r="D25" s="8">
        <v>21.938800000000001</v>
      </c>
      <c r="E25" s="199">
        <f>((D25*$D$4/100)/(C25*$C$4/100)-1)*100</f>
        <v>11.616109813815246</v>
      </c>
    </row>
    <row r="26" spans="1:8" ht="25.5" customHeight="1" x14ac:dyDescent="0.25">
      <c r="A26" s="1"/>
      <c r="B26" s="51" t="s">
        <v>20</v>
      </c>
      <c r="C26" s="6">
        <v>31.713000000000001</v>
      </c>
      <c r="D26" s="8">
        <v>31.216899999999999</v>
      </c>
      <c r="E26" s="199">
        <f>((D26*$D$4/100)/(C26*$C$4/100)-1)*100</f>
        <v>10.722417146162577</v>
      </c>
    </row>
    <row r="27" spans="1:8" ht="18.75" customHeight="1" x14ac:dyDescent="0.25">
      <c r="A27" s="1"/>
      <c r="B27" s="51" t="s">
        <v>21</v>
      </c>
      <c r="C27" s="6">
        <v>12.491</v>
      </c>
      <c r="D27" s="8">
        <v>12.009499999999999</v>
      </c>
      <c r="E27" s="199">
        <f>((D27*$D$4/100)/(C27*$C$4/100)-1)*100</f>
        <v>8.1460921008803986</v>
      </c>
    </row>
    <row r="28" spans="1:8" ht="17.25" customHeight="1" x14ac:dyDescent="0.25">
      <c r="A28" s="1"/>
      <c r="B28" s="51" t="s">
        <v>22</v>
      </c>
      <c r="C28" s="6">
        <v>8.3955000000000002</v>
      </c>
      <c r="D28" s="8">
        <v>8.7630999999999997</v>
      </c>
      <c r="E28" s="199">
        <f>((D28*$D$4/100)/(C28*$C$4/100)-1)*100</f>
        <v>17.407087373381547</v>
      </c>
    </row>
    <row r="29" spans="1:8" x14ac:dyDescent="0.25">
      <c r="A29" s="1"/>
      <c r="B29" s="176" t="s">
        <v>16</v>
      </c>
      <c r="C29" s="11">
        <f t="shared" ref="C29:D29" si="2">SUM(C24:C28)</f>
        <v>100</v>
      </c>
      <c r="D29" s="11">
        <f t="shared" si="2"/>
        <v>99.999899999999997</v>
      </c>
      <c r="E29" s="202"/>
    </row>
    <row r="30" spans="1:8" ht="17.25" customHeight="1" x14ac:dyDescent="0.25">
      <c r="A30" s="1"/>
      <c r="B30" s="109" t="s">
        <v>159</v>
      </c>
      <c r="C30" s="5"/>
      <c r="D30" s="5"/>
      <c r="E30" s="199"/>
    </row>
    <row r="31" spans="1:8" x14ac:dyDescent="0.25">
      <c r="A31" s="1"/>
      <c r="B31" s="51" t="s">
        <v>23</v>
      </c>
      <c r="C31" s="6">
        <v>32.1404</v>
      </c>
      <c r="D31" s="6">
        <v>32.360700000000001</v>
      </c>
      <c r="E31" s="199">
        <f t="shared" ref="E31:E36" si="3">((D31*$D$4/100)/(C31*$C$4/100)-1)*100</f>
        <v>13.253007152195174</v>
      </c>
    </row>
    <row r="32" spans="1:8" ht="18.75" customHeight="1" x14ac:dyDescent="0.25">
      <c r="A32" s="1"/>
      <c r="B32" s="51" t="s">
        <v>24</v>
      </c>
      <c r="C32" s="6">
        <v>20.5809</v>
      </c>
      <c r="D32" s="6">
        <v>20.848299999999998</v>
      </c>
      <c r="E32" s="199">
        <f t="shared" si="3"/>
        <v>13.943458619302596</v>
      </c>
    </row>
    <row r="33" spans="1:5" ht="25.5" customHeight="1" x14ac:dyDescent="0.25">
      <c r="A33" s="1"/>
      <c r="B33" s="206" t="s">
        <v>160</v>
      </c>
      <c r="C33" s="12">
        <v>16.4451</v>
      </c>
      <c r="D33" s="12">
        <v>16.8232</v>
      </c>
      <c r="E33" s="199">
        <f t="shared" si="3"/>
        <v>15.068168817285944</v>
      </c>
    </row>
    <row r="34" spans="1:5" x14ac:dyDescent="0.25">
      <c r="A34" s="1"/>
      <c r="B34" s="51" t="s">
        <v>25</v>
      </c>
      <c r="C34" s="6">
        <v>13.820499999999999</v>
      </c>
      <c r="D34" s="6">
        <v>14.207800000000001</v>
      </c>
      <c r="E34" s="199">
        <f t="shared" si="3"/>
        <v>15.634171278478126</v>
      </c>
    </row>
    <row r="35" spans="1:5" ht="15.75" customHeight="1" x14ac:dyDescent="0.25">
      <c r="A35" s="1"/>
      <c r="B35" s="51" t="s">
        <v>26</v>
      </c>
      <c r="C35" s="6">
        <v>29.871300000000002</v>
      </c>
      <c r="D35" s="6">
        <v>28.8809</v>
      </c>
      <c r="E35" s="199">
        <f t="shared" si="3"/>
        <v>8.7526158179405567</v>
      </c>
    </row>
    <row r="36" spans="1:5" x14ac:dyDescent="0.25">
      <c r="A36" s="1"/>
      <c r="B36" s="51" t="s">
        <v>27</v>
      </c>
      <c r="C36" s="6">
        <v>3.5868000000000002</v>
      </c>
      <c r="D36" s="6">
        <v>3.7023000000000001</v>
      </c>
      <c r="E36" s="199">
        <f t="shared" si="3"/>
        <v>16.104100580297185</v>
      </c>
    </row>
    <row r="37" spans="1:5" ht="15.75" thickBot="1" x14ac:dyDescent="0.3">
      <c r="A37" s="1"/>
      <c r="B37" s="207" t="s">
        <v>16</v>
      </c>
      <c r="C37" s="208">
        <f>C31+C32+C34+C35+C36</f>
        <v>99.999899999999997</v>
      </c>
      <c r="D37" s="208">
        <f>D31+D32+D34+D35+D36</f>
        <v>100</v>
      </c>
      <c r="E37" s="209"/>
    </row>
    <row r="38" spans="1:5" x14ac:dyDescent="0.25">
      <c r="A38" s="1"/>
      <c r="B38" s="73"/>
      <c r="C38" s="13"/>
      <c r="D38" s="13"/>
      <c r="E38" s="13"/>
    </row>
    <row r="39" spans="1:5" x14ac:dyDescent="0.25">
      <c r="A39" s="1"/>
      <c r="B39" s="73" t="s">
        <v>161</v>
      </c>
      <c r="C39" s="14"/>
      <c r="D39" s="14"/>
      <c r="E39" s="15"/>
    </row>
    <row r="40" spans="1:5" x14ac:dyDescent="0.25">
      <c r="A40" s="1"/>
      <c r="B40" s="73" t="s">
        <v>162</v>
      </c>
      <c r="C40" s="14"/>
      <c r="D40" s="14"/>
      <c r="E40" s="15"/>
    </row>
    <row r="41" spans="1:5" x14ac:dyDescent="0.25">
      <c r="A41" s="1"/>
      <c r="B41" s="73" t="s">
        <v>149</v>
      </c>
      <c r="C41" s="16"/>
      <c r="D41" s="16"/>
      <c r="E41" s="16"/>
    </row>
    <row r="42" spans="1:5" x14ac:dyDescent="0.25">
      <c r="B42" s="73" t="s">
        <v>32</v>
      </c>
    </row>
    <row r="43" spans="1:5" x14ac:dyDescent="0.25">
      <c r="B43" s="74" t="s">
        <v>33</v>
      </c>
    </row>
  </sheetData>
  <pageMargins left="0.7" right="0.7" top="0.75" bottom="0.75" header="0.3" footer="0.3"/>
  <pageSetup paperSize="9" orientation="portrait" verticalDpi="0" r:id="rId1"/>
  <ignoredErrors>
    <ignoredError sqref="E22 E24:E37 E8 E11:E18" formula="1"/>
    <ignoredError sqref="C29 C37 D29 D3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2"/>
  <sheetViews>
    <sheetView workbookViewId="0">
      <selection activeCell="J20" sqref="J20"/>
    </sheetView>
  </sheetViews>
  <sheetFormatPr baseColWidth="10" defaultRowHeight="15" x14ac:dyDescent="0.25"/>
  <cols>
    <col min="2" max="2" width="32.42578125" customWidth="1"/>
    <col min="3" max="4" width="13.42578125" customWidth="1"/>
    <col min="5" max="5" width="14.140625" customWidth="1"/>
  </cols>
  <sheetData>
    <row r="1" spans="2:5" x14ac:dyDescent="0.25">
      <c r="B1" s="18" t="s">
        <v>170</v>
      </c>
      <c r="C1" s="19"/>
      <c r="D1" s="19"/>
      <c r="E1" s="19"/>
    </row>
    <row r="2" spans="2:5" ht="15.75" thickBot="1" x14ac:dyDescent="0.3">
      <c r="B2" s="20"/>
      <c r="C2" s="21"/>
      <c r="D2" s="21"/>
      <c r="E2" s="19"/>
    </row>
    <row r="3" spans="2:5" ht="15" customHeight="1" x14ac:dyDescent="0.25">
      <c r="B3" s="213"/>
      <c r="C3" s="215">
        <v>2017</v>
      </c>
      <c r="D3" s="217">
        <v>2018</v>
      </c>
      <c r="E3" s="219" t="s">
        <v>34</v>
      </c>
    </row>
    <row r="4" spans="2:5" ht="24" customHeight="1" x14ac:dyDescent="0.25">
      <c r="B4" s="214"/>
      <c r="C4" s="216"/>
      <c r="D4" s="218"/>
      <c r="E4" s="220"/>
    </row>
    <row r="5" spans="2:5" x14ac:dyDescent="0.25">
      <c r="B5" s="124" t="s">
        <v>2</v>
      </c>
      <c r="C5" s="136">
        <v>209277</v>
      </c>
      <c r="D5" s="125">
        <v>235399</v>
      </c>
      <c r="E5" s="188">
        <f>(D5/C5-1)*100</f>
        <v>12.482021435704826</v>
      </c>
    </row>
    <row r="6" spans="2:5" ht="17.25" customHeight="1" x14ac:dyDescent="0.25">
      <c r="B6" s="126" t="s">
        <v>163</v>
      </c>
      <c r="C6" s="22"/>
      <c r="D6" s="22"/>
      <c r="E6" s="189"/>
    </row>
    <row r="7" spans="2:5" ht="11.25" customHeight="1" x14ac:dyDescent="0.25">
      <c r="B7" s="127" t="s">
        <v>35</v>
      </c>
      <c r="C7" s="23">
        <v>0.50139999999999996</v>
      </c>
      <c r="D7" s="23">
        <v>0.4889</v>
      </c>
      <c r="E7" s="190">
        <f t="shared" ref="E7:E27" si="0">((D7*$D$5/100)/(C7*$C$5/100)-1)*100</f>
        <v>9.6778226563942749</v>
      </c>
    </row>
    <row r="8" spans="2:5" x14ac:dyDescent="0.25">
      <c r="B8" s="128" t="s">
        <v>36</v>
      </c>
      <c r="C8" s="23">
        <v>14.7339</v>
      </c>
      <c r="D8" s="23">
        <v>14.458500000000001</v>
      </c>
      <c r="E8" s="190">
        <f t="shared" si="0"/>
        <v>10.379553745317827</v>
      </c>
    </row>
    <row r="9" spans="2:5" ht="30" customHeight="1" x14ac:dyDescent="0.25">
      <c r="B9" s="129" t="s">
        <v>169</v>
      </c>
      <c r="C9" s="24">
        <v>1.7498</v>
      </c>
      <c r="D9" s="24">
        <v>1.8955</v>
      </c>
      <c r="E9" s="191">
        <f t="shared" si="0"/>
        <v>21.848023563480702</v>
      </c>
    </row>
    <row r="10" spans="2:5" ht="27.75" customHeight="1" x14ac:dyDescent="0.25">
      <c r="B10" s="130" t="s">
        <v>37</v>
      </c>
      <c r="C10" s="24">
        <v>2.5996999999999999</v>
      </c>
      <c r="D10" s="24">
        <v>2.5697000000000001</v>
      </c>
      <c r="E10" s="191">
        <f t="shared" si="0"/>
        <v>11.184002186148678</v>
      </c>
    </row>
    <row r="11" spans="2:5" ht="39" customHeight="1" x14ac:dyDescent="0.25">
      <c r="B11" s="130" t="s">
        <v>38</v>
      </c>
      <c r="C11" s="24">
        <v>2.9645999999999999</v>
      </c>
      <c r="D11" s="24">
        <v>2.8883999999999999</v>
      </c>
      <c r="E11" s="191">
        <f t="shared" si="0"/>
        <v>9.5908624147911681</v>
      </c>
    </row>
    <row r="12" spans="2:5" ht="26.25" customHeight="1" x14ac:dyDescent="0.25">
      <c r="B12" s="130" t="s">
        <v>39</v>
      </c>
      <c r="C12" s="24">
        <v>1.1933</v>
      </c>
      <c r="D12" s="24">
        <v>1.2545999999999999</v>
      </c>
      <c r="E12" s="191">
        <f t="shared" si="0"/>
        <v>18.260239749631491</v>
      </c>
    </row>
    <row r="13" spans="2:5" ht="21.75" customHeight="1" x14ac:dyDescent="0.25">
      <c r="B13" s="130" t="s">
        <v>40</v>
      </c>
      <c r="C13" s="24">
        <v>1.3896999999999999</v>
      </c>
      <c r="D13" s="24">
        <v>1.4009</v>
      </c>
      <c r="E13" s="191">
        <f t="shared" si="0"/>
        <v>13.388547045606192</v>
      </c>
    </row>
    <row r="14" spans="2:5" ht="21" customHeight="1" x14ac:dyDescent="0.25">
      <c r="B14" s="130" t="s">
        <v>41</v>
      </c>
      <c r="C14" s="24">
        <v>1.3903000000000001</v>
      </c>
      <c r="D14" s="24">
        <v>1.3227</v>
      </c>
      <c r="E14" s="191">
        <f t="shared" si="0"/>
        <v>7.0128531633509184</v>
      </c>
    </row>
    <row r="15" spans="2:5" ht="14.25" customHeight="1" x14ac:dyDescent="0.25">
      <c r="B15" s="130" t="s">
        <v>42</v>
      </c>
      <c r="C15" s="24">
        <v>3.4464000000000001</v>
      </c>
      <c r="D15" s="24">
        <v>3.1267</v>
      </c>
      <c r="E15" s="191">
        <f t="shared" si="0"/>
        <v>2.047799565639008</v>
      </c>
    </row>
    <row r="16" spans="2:5" x14ac:dyDescent="0.25">
      <c r="B16" s="128" t="s">
        <v>43</v>
      </c>
      <c r="C16" s="23">
        <v>4.4246999999999996</v>
      </c>
      <c r="D16" s="23">
        <v>4.9016000000000002</v>
      </c>
      <c r="E16" s="190">
        <f t="shared" si="0"/>
        <v>24.605482014430578</v>
      </c>
    </row>
    <row r="17" spans="2:5" x14ac:dyDescent="0.25">
      <c r="B17" s="128" t="s">
        <v>44</v>
      </c>
      <c r="C17" s="23">
        <v>80.340100000000007</v>
      </c>
      <c r="D17" s="23">
        <v>80.150899999999993</v>
      </c>
      <c r="E17" s="190">
        <f t="shared" si="0"/>
        <v>12.217127584992205</v>
      </c>
    </row>
    <row r="18" spans="2:5" ht="24.75" customHeight="1" x14ac:dyDescent="0.25">
      <c r="B18" s="129" t="s">
        <v>168</v>
      </c>
      <c r="C18" s="24">
        <v>23.344899999999999</v>
      </c>
      <c r="D18" s="24">
        <v>21.2623</v>
      </c>
      <c r="E18" s="191">
        <f t="shared" si="0"/>
        <v>2.447493215751062</v>
      </c>
    </row>
    <row r="19" spans="2:5" ht="15" customHeight="1" x14ac:dyDescent="0.25">
      <c r="B19" s="130" t="s">
        <v>45</v>
      </c>
      <c r="C19" s="24">
        <v>7.3419999999999996</v>
      </c>
      <c r="D19" s="24">
        <v>6.4043999999999999</v>
      </c>
      <c r="E19" s="191">
        <f t="shared" si="0"/>
        <v>-1.8823402229871888</v>
      </c>
    </row>
    <row r="20" spans="2:5" ht="15.75" customHeight="1" x14ac:dyDescent="0.25">
      <c r="B20" s="130" t="s">
        <v>46</v>
      </c>
      <c r="C20" s="24">
        <v>4.1032000000000002</v>
      </c>
      <c r="D20" s="24">
        <v>4.218</v>
      </c>
      <c r="E20" s="191">
        <f t="shared" si="0"/>
        <v>15.629061809271526</v>
      </c>
    </row>
    <row r="21" spans="2:5" ht="12.75" customHeight="1" x14ac:dyDescent="0.25">
      <c r="B21" s="130" t="s">
        <v>47</v>
      </c>
      <c r="C21" s="24">
        <v>6.2884000000000002</v>
      </c>
      <c r="D21" s="24">
        <v>6.9059999999999997</v>
      </c>
      <c r="E21" s="191">
        <f t="shared" si="0"/>
        <v>23.529171177879515</v>
      </c>
    </row>
    <row r="22" spans="2:5" ht="13.5" customHeight="1" x14ac:dyDescent="0.25">
      <c r="B22" s="130" t="s">
        <v>48</v>
      </c>
      <c r="C22" s="24">
        <v>7.2759999999999998</v>
      </c>
      <c r="D22" s="24">
        <v>6.8228</v>
      </c>
      <c r="E22" s="191">
        <f t="shared" si="0"/>
        <v>5.4758570439151777</v>
      </c>
    </row>
    <row r="23" spans="2:5" ht="17.25" customHeight="1" x14ac:dyDescent="0.25">
      <c r="B23" s="130" t="s">
        <v>49</v>
      </c>
      <c r="C23" s="24">
        <v>2.1252</v>
      </c>
      <c r="D23" s="24">
        <v>2.3210999999999999</v>
      </c>
      <c r="E23" s="191">
        <f t="shared" si="0"/>
        <v>22.850564631288563</v>
      </c>
    </row>
    <row r="24" spans="2:5" ht="15.75" customHeight="1" x14ac:dyDescent="0.25">
      <c r="B24" s="130" t="s">
        <v>50</v>
      </c>
      <c r="C24" s="24">
        <v>20.197900000000001</v>
      </c>
      <c r="D24" s="24">
        <v>21.928100000000001</v>
      </c>
      <c r="E24" s="191">
        <f t="shared" si="0"/>
        <v>22.117498068822972</v>
      </c>
    </row>
    <row r="25" spans="2:5" ht="25.5" customHeight="1" x14ac:dyDescent="0.25">
      <c r="B25" s="130" t="s">
        <v>51</v>
      </c>
      <c r="C25" s="24">
        <v>5.5587999999999997</v>
      </c>
      <c r="D25" s="24">
        <v>6.0430000000000001</v>
      </c>
      <c r="E25" s="191">
        <f t="shared" si="0"/>
        <v>22.279782603433198</v>
      </c>
    </row>
    <row r="26" spans="2:5" ht="16.5" customHeight="1" x14ac:dyDescent="0.25">
      <c r="B26" s="130" t="s">
        <v>52</v>
      </c>
      <c r="C26" s="24">
        <v>1.4589000000000001</v>
      </c>
      <c r="D26" s="24">
        <v>1.2921</v>
      </c>
      <c r="E26" s="191">
        <f t="shared" si="0"/>
        <v>-0.37835362459784916</v>
      </c>
    </row>
    <row r="27" spans="2:5" ht="14.25" customHeight="1" x14ac:dyDescent="0.25">
      <c r="B27" s="130" t="s">
        <v>53</v>
      </c>
      <c r="C27" s="24">
        <v>2.6446000000000001</v>
      </c>
      <c r="D27" s="24">
        <v>2.9531000000000001</v>
      </c>
      <c r="E27" s="191">
        <f t="shared" si="0"/>
        <v>25.60336440360733</v>
      </c>
    </row>
    <row r="28" spans="2:5" ht="11.25" customHeight="1" x14ac:dyDescent="0.25">
      <c r="B28" s="131" t="s">
        <v>16</v>
      </c>
      <c r="C28" s="25">
        <f t="shared" ref="C28:D28" si="1">C7+C8+C16+C17</f>
        <v>100.0001</v>
      </c>
      <c r="D28" s="25">
        <f t="shared" si="1"/>
        <v>99.999899999999997</v>
      </c>
      <c r="E28" s="192"/>
    </row>
    <row r="29" spans="2:5" ht="15.75" customHeight="1" x14ac:dyDescent="0.25">
      <c r="B29" s="132" t="s">
        <v>54</v>
      </c>
      <c r="C29" s="26"/>
      <c r="D29" s="26"/>
      <c r="E29" s="189"/>
    </row>
    <row r="30" spans="2:5" ht="13.5" customHeight="1" x14ac:dyDescent="0.25">
      <c r="B30" s="133" t="s">
        <v>55</v>
      </c>
      <c r="C30" s="24">
        <v>24.063700000000001</v>
      </c>
      <c r="D30" s="24">
        <v>29.992000000000001</v>
      </c>
      <c r="E30" s="191">
        <f t="shared" ref="E30:E35" si="2">((D30*$D$5/100)/(C30*$C$5/100)-1)*100</f>
        <v>40.192937366226268</v>
      </c>
    </row>
    <row r="31" spans="2:5" ht="15" customHeight="1" x14ac:dyDescent="0.25">
      <c r="B31" s="133" t="s">
        <v>56</v>
      </c>
      <c r="C31" s="24">
        <v>9.5925999999999991</v>
      </c>
      <c r="D31" s="24">
        <v>9.0205000000000002</v>
      </c>
      <c r="E31" s="191">
        <f t="shared" si="2"/>
        <v>5.773624915119524</v>
      </c>
    </row>
    <row r="32" spans="2:5" ht="15.75" customHeight="1" x14ac:dyDescent="0.25">
      <c r="B32" s="133" t="s">
        <v>57</v>
      </c>
      <c r="C32" s="24">
        <v>19.394200000000001</v>
      </c>
      <c r="D32" s="24">
        <v>18.220099999999999</v>
      </c>
      <c r="E32" s="191">
        <f t="shared" si="2"/>
        <v>5.6725040868241594</v>
      </c>
    </row>
    <row r="33" spans="2:5" ht="15" customHeight="1" x14ac:dyDescent="0.25">
      <c r="B33" s="133" t="s">
        <v>58</v>
      </c>
      <c r="C33" s="24">
        <v>13.2805</v>
      </c>
      <c r="D33" s="24">
        <v>12.137</v>
      </c>
      <c r="E33" s="191">
        <f t="shared" si="2"/>
        <v>2.7969047976469152</v>
      </c>
    </row>
    <row r="34" spans="2:5" ht="18.75" customHeight="1" x14ac:dyDescent="0.25">
      <c r="B34" s="133" t="s">
        <v>59</v>
      </c>
      <c r="C34" s="24">
        <v>2.7098</v>
      </c>
      <c r="D34" s="24">
        <v>2.3281000000000001</v>
      </c>
      <c r="E34" s="191">
        <f t="shared" si="2"/>
        <v>-3.3620953190403591</v>
      </c>
    </row>
    <row r="35" spans="2:5" ht="16.5" customHeight="1" x14ac:dyDescent="0.25">
      <c r="B35" s="133" t="s">
        <v>60</v>
      </c>
      <c r="C35" s="24">
        <v>30.959099999999999</v>
      </c>
      <c r="D35" s="24">
        <v>28.302299999999999</v>
      </c>
      <c r="E35" s="191">
        <f t="shared" si="2"/>
        <v>2.8292138750722451</v>
      </c>
    </row>
    <row r="36" spans="2:5" ht="15.75" thickBot="1" x14ac:dyDescent="0.3">
      <c r="B36" s="134" t="s">
        <v>16</v>
      </c>
      <c r="C36" s="135">
        <f t="shared" ref="C36:D36" si="3">SUM(C30:C35)</f>
        <v>99.999899999999997</v>
      </c>
      <c r="D36" s="135">
        <f t="shared" si="3"/>
        <v>100.00000000000001</v>
      </c>
      <c r="E36" s="193"/>
    </row>
    <row r="38" spans="2:5" ht="28.5" customHeight="1" x14ac:dyDescent="0.25">
      <c r="B38" s="212" t="s">
        <v>164</v>
      </c>
      <c r="C38" s="212"/>
      <c r="D38" s="212"/>
      <c r="E38" s="212"/>
    </row>
    <row r="39" spans="2:5" ht="24.75" customHeight="1" x14ac:dyDescent="0.25">
      <c r="B39" s="212" t="s">
        <v>165</v>
      </c>
      <c r="C39" s="212"/>
      <c r="D39" s="212"/>
      <c r="E39" s="212"/>
    </row>
    <row r="40" spans="2:5" x14ac:dyDescent="0.25">
      <c r="B40" s="210" t="s">
        <v>166</v>
      </c>
    </row>
    <row r="41" spans="2:5" ht="26.25" customHeight="1" x14ac:dyDescent="0.25">
      <c r="B41" s="212" t="s">
        <v>167</v>
      </c>
      <c r="C41" s="212"/>
      <c r="D41" s="212"/>
      <c r="E41" s="212"/>
    </row>
    <row r="42" spans="2:5" x14ac:dyDescent="0.25">
      <c r="B42" s="211"/>
    </row>
  </sheetData>
  <mergeCells count="7">
    <mergeCell ref="B39:E39"/>
    <mergeCell ref="B41:E41"/>
    <mergeCell ref="B38:E38"/>
    <mergeCell ref="B3:B4"/>
    <mergeCell ref="C3:C4"/>
    <mergeCell ref="D3:D4"/>
    <mergeCell ref="E3:E4"/>
  </mergeCells>
  <pageMargins left="0.7" right="0.7" top="0.75" bottom="0.75" header="0.3" footer="0.3"/>
  <pageSetup paperSize="0" orientation="portrait" horizontalDpi="0" verticalDpi="0" copies="0"/>
  <ignoredErrors>
    <ignoredError sqref="E7:E28 E30:E36" formula="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opLeftCell="A3" workbookViewId="0">
      <selection activeCell="O36" sqref="O36"/>
    </sheetView>
  </sheetViews>
  <sheetFormatPr baseColWidth="10" defaultRowHeight="15" x14ac:dyDescent="0.25"/>
  <sheetData>
    <row r="1" spans="1:5" x14ac:dyDescent="0.25">
      <c r="A1" s="27" t="s">
        <v>61</v>
      </c>
      <c r="B1" s="28"/>
      <c r="C1" s="28"/>
      <c r="D1" s="28"/>
      <c r="E1" s="28"/>
    </row>
    <row r="37" spans="2:12" x14ac:dyDescent="0.25">
      <c r="B37" s="39" t="s">
        <v>67</v>
      </c>
      <c r="C37" s="28"/>
      <c r="D37" s="28"/>
      <c r="E37" s="28"/>
      <c r="F37" s="28"/>
      <c r="G37" s="28"/>
      <c r="H37" s="28"/>
      <c r="I37" s="28"/>
      <c r="J37" s="28"/>
      <c r="K37" s="28"/>
      <c r="L37" s="28"/>
    </row>
    <row r="38" spans="2:12" x14ac:dyDescent="0.25">
      <c r="B38" s="39" t="s">
        <v>68</v>
      </c>
      <c r="C38" s="28"/>
      <c r="D38" s="28"/>
      <c r="E38" s="28"/>
      <c r="F38" s="28"/>
      <c r="G38" s="28"/>
      <c r="H38" s="28"/>
      <c r="I38" s="28"/>
      <c r="J38" s="28"/>
      <c r="K38" s="28"/>
      <c r="L38" s="28"/>
    </row>
    <row r="39" spans="2:12" x14ac:dyDescent="0.25">
      <c r="B39" s="39" t="s">
        <v>69</v>
      </c>
      <c r="C39" s="28"/>
      <c r="D39" s="28"/>
      <c r="E39" s="28"/>
      <c r="F39" s="28"/>
      <c r="G39" s="28"/>
      <c r="H39" s="28"/>
      <c r="I39" s="28"/>
      <c r="J39" s="28"/>
      <c r="K39" s="28"/>
      <c r="L39" s="2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M30" sqref="M30"/>
    </sheetView>
  </sheetViews>
  <sheetFormatPr baseColWidth="10" defaultRowHeight="15" x14ac:dyDescent="0.25"/>
  <sheetData>
    <row r="1" spans="1:11" x14ac:dyDescent="0.25">
      <c r="A1" s="27" t="s">
        <v>61</v>
      </c>
      <c r="B1" s="28"/>
      <c r="C1" s="28"/>
      <c r="D1" s="28"/>
      <c r="E1" s="28"/>
      <c r="F1" s="28"/>
      <c r="G1" s="28"/>
      <c r="H1" s="28"/>
      <c r="I1" s="28"/>
      <c r="J1" s="28"/>
      <c r="K1" s="28"/>
    </row>
    <row r="2" spans="1:11" x14ac:dyDescent="0.25">
      <c r="A2" s="28"/>
      <c r="B2" s="29"/>
      <c r="C2" s="29"/>
      <c r="D2" s="29"/>
      <c r="E2" s="29"/>
      <c r="F2" s="29"/>
      <c r="G2" s="29"/>
      <c r="H2" s="29"/>
      <c r="I2" s="29"/>
      <c r="J2" s="29"/>
      <c r="K2" s="29"/>
    </row>
    <row r="3" spans="1:11" ht="25.5" x14ac:dyDescent="0.25">
      <c r="A3" s="30"/>
      <c r="B3" s="31" t="s">
        <v>62</v>
      </c>
      <c r="C3" s="31" t="s">
        <v>63</v>
      </c>
      <c r="D3" s="31" t="s">
        <v>64</v>
      </c>
      <c r="E3" s="28"/>
      <c r="F3" s="28"/>
      <c r="G3" s="28"/>
      <c r="H3" s="28"/>
      <c r="I3" s="28"/>
      <c r="J3" s="28"/>
      <c r="K3" s="28"/>
    </row>
    <row r="4" spans="1:11" x14ac:dyDescent="0.25">
      <c r="A4" s="30">
        <v>2005</v>
      </c>
      <c r="B4" s="32">
        <v>94792</v>
      </c>
      <c r="C4" s="32">
        <v>82300</v>
      </c>
      <c r="D4" s="33">
        <f>B4-C4</f>
        <v>12492</v>
      </c>
      <c r="E4" s="28"/>
      <c r="F4" s="28"/>
      <c r="G4" s="28"/>
      <c r="H4" s="28"/>
      <c r="I4" s="28"/>
      <c r="J4" s="28"/>
      <c r="K4" s="28"/>
    </row>
    <row r="5" spans="1:11" x14ac:dyDescent="0.25">
      <c r="A5" s="30">
        <v>2006</v>
      </c>
      <c r="B5" s="32">
        <v>144430</v>
      </c>
      <c r="C5" s="32">
        <v>127711</v>
      </c>
      <c r="D5" s="33">
        <f t="shared" ref="D5:D13" si="0">B5-C5</f>
        <v>16719</v>
      </c>
      <c r="E5" s="28"/>
      <c r="F5" s="28"/>
      <c r="G5" s="28"/>
      <c r="H5" s="28"/>
      <c r="I5" s="28"/>
      <c r="J5" s="28"/>
      <c r="K5" s="28"/>
    </row>
    <row r="6" spans="1:11" x14ac:dyDescent="0.25">
      <c r="A6" s="30">
        <v>2007</v>
      </c>
      <c r="B6" s="32">
        <v>170445</v>
      </c>
      <c r="C6" s="32">
        <v>143604</v>
      </c>
      <c r="D6" s="33">
        <f t="shared" si="0"/>
        <v>26841</v>
      </c>
      <c r="E6" s="28"/>
      <c r="F6" s="28"/>
      <c r="G6" s="28"/>
      <c r="H6" s="28"/>
      <c r="I6" s="28"/>
      <c r="J6" s="28"/>
      <c r="K6" s="28"/>
    </row>
    <row r="7" spans="1:11" x14ac:dyDescent="0.25">
      <c r="A7" s="30">
        <v>2008</v>
      </c>
      <c r="B7" s="32">
        <v>178955</v>
      </c>
      <c r="C7" s="32">
        <v>150865</v>
      </c>
      <c r="D7" s="33">
        <f t="shared" si="0"/>
        <v>28090</v>
      </c>
      <c r="E7" s="28"/>
      <c r="F7" s="28"/>
      <c r="G7" s="28"/>
      <c r="H7" s="28"/>
      <c r="I7" s="28"/>
      <c r="J7" s="28"/>
      <c r="K7" s="28"/>
    </row>
    <row r="8" spans="1:11" x14ac:dyDescent="0.25">
      <c r="A8" s="30" t="s">
        <v>65</v>
      </c>
      <c r="B8" s="32">
        <v>145950</v>
      </c>
      <c r="C8" s="32">
        <v>122909</v>
      </c>
      <c r="D8" s="33">
        <f t="shared" si="0"/>
        <v>23041</v>
      </c>
      <c r="E8" s="28"/>
      <c r="F8" s="28"/>
      <c r="G8" s="28"/>
      <c r="H8" s="28"/>
      <c r="I8" s="28"/>
      <c r="J8" s="28"/>
      <c r="K8" s="28"/>
    </row>
    <row r="9" spans="1:11" x14ac:dyDescent="0.25">
      <c r="A9" s="30">
        <v>2010</v>
      </c>
      <c r="B9" s="32">
        <v>147990</v>
      </c>
      <c r="C9" s="32">
        <v>123601</v>
      </c>
      <c r="D9" s="33">
        <f t="shared" si="0"/>
        <v>24389</v>
      </c>
      <c r="E9" s="28"/>
      <c r="F9" s="28"/>
      <c r="G9" s="28"/>
      <c r="H9" s="28"/>
      <c r="I9" s="28"/>
      <c r="J9" s="28"/>
      <c r="K9" s="28"/>
    </row>
    <row r="10" spans="1:11" x14ac:dyDescent="0.25">
      <c r="A10" s="30">
        <v>2011</v>
      </c>
      <c r="B10" s="32">
        <v>173185</v>
      </c>
      <c r="C10" s="32">
        <v>140674</v>
      </c>
      <c r="D10" s="33">
        <f t="shared" si="0"/>
        <v>32511</v>
      </c>
      <c r="E10" s="28"/>
      <c r="F10" s="28"/>
      <c r="G10" s="28"/>
      <c r="H10" s="28"/>
      <c r="I10" s="28"/>
      <c r="J10" s="28"/>
      <c r="K10" s="28"/>
    </row>
    <row r="11" spans="1:11" x14ac:dyDescent="0.25">
      <c r="A11" s="30" t="s">
        <v>66</v>
      </c>
      <c r="B11" s="34">
        <v>178828</v>
      </c>
      <c r="C11" s="34">
        <v>143162</v>
      </c>
      <c r="D11" s="33">
        <f t="shared" si="0"/>
        <v>35666</v>
      </c>
      <c r="E11" s="28"/>
      <c r="F11" s="28"/>
      <c r="G11" s="28"/>
      <c r="H11" s="28"/>
      <c r="I11" s="28"/>
      <c r="J11" s="28"/>
      <c r="K11" s="28"/>
    </row>
    <row r="12" spans="1:11" x14ac:dyDescent="0.25">
      <c r="A12" s="30">
        <v>2013</v>
      </c>
      <c r="B12" s="32">
        <v>172821</v>
      </c>
      <c r="C12" s="34">
        <v>135510</v>
      </c>
      <c r="D12" s="33">
        <f t="shared" si="0"/>
        <v>37311</v>
      </c>
      <c r="E12" s="28"/>
      <c r="F12" s="28"/>
      <c r="G12" s="28"/>
      <c r="H12" s="28"/>
      <c r="I12" s="28"/>
      <c r="J12" s="28"/>
      <c r="K12" s="28"/>
    </row>
    <row r="13" spans="1:11" x14ac:dyDescent="0.25">
      <c r="A13" s="30">
        <v>2014</v>
      </c>
      <c r="B13" s="32">
        <v>176308</v>
      </c>
      <c r="C13" s="34">
        <v>135511</v>
      </c>
      <c r="D13" s="33">
        <f t="shared" si="0"/>
        <v>40797</v>
      </c>
      <c r="E13" s="28"/>
      <c r="F13" s="28"/>
      <c r="G13" s="28"/>
      <c r="H13" s="28"/>
      <c r="I13" s="28"/>
      <c r="J13" s="28"/>
      <c r="K13" s="28"/>
    </row>
    <row r="14" spans="1:11" x14ac:dyDescent="0.25">
      <c r="A14" s="30">
        <v>2015</v>
      </c>
      <c r="B14" s="32">
        <v>185879</v>
      </c>
      <c r="C14" s="32">
        <v>142044</v>
      </c>
      <c r="D14" s="33">
        <f>B14-C14</f>
        <v>43835</v>
      </c>
      <c r="E14" s="28"/>
      <c r="F14" s="28"/>
      <c r="G14" s="28"/>
      <c r="H14" s="28"/>
      <c r="I14" s="28"/>
      <c r="J14" s="28"/>
      <c r="K14" s="28"/>
    </row>
    <row r="15" spans="1:11" x14ac:dyDescent="0.25">
      <c r="A15" s="30">
        <v>2016</v>
      </c>
      <c r="B15" s="32">
        <v>195326</v>
      </c>
      <c r="C15" s="32">
        <v>148311</v>
      </c>
      <c r="D15" s="33">
        <f>B15-C15</f>
        <v>47015</v>
      </c>
      <c r="E15" s="35">
        <f t="shared" ref="E15:G17" si="1">B15/B14-1</f>
        <v>5.0823385105364327E-2</v>
      </c>
      <c r="F15" s="35">
        <f t="shared" si="1"/>
        <v>4.4120131790149619E-2</v>
      </c>
      <c r="G15" s="35">
        <f>D15/D14-1</f>
        <v>7.2544770160830385E-2</v>
      </c>
      <c r="H15" s="28"/>
      <c r="I15" s="28"/>
      <c r="J15" s="28"/>
      <c r="K15" s="28"/>
    </row>
    <row r="16" spans="1:11" x14ac:dyDescent="0.25">
      <c r="A16" s="30">
        <v>2017</v>
      </c>
      <c r="B16" s="32">
        <v>209277</v>
      </c>
      <c r="C16" s="36">
        <v>157762</v>
      </c>
      <c r="D16" s="33">
        <v>51515</v>
      </c>
      <c r="E16" s="35">
        <f t="shared" si="1"/>
        <v>7.1424183160459842E-2</v>
      </c>
      <c r="F16" s="35">
        <f t="shared" si="1"/>
        <v>6.3724201171861727E-2</v>
      </c>
      <c r="G16" s="35">
        <f t="shared" si="1"/>
        <v>9.5714133787089262E-2</v>
      </c>
      <c r="H16" s="28"/>
      <c r="I16" s="28"/>
      <c r="J16" s="28"/>
      <c r="K16" s="28"/>
    </row>
    <row r="17" spans="1:11" x14ac:dyDescent="0.25">
      <c r="A17" s="37">
        <v>2018</v>
      </c>
      <c r="B17" s="38">
        <v>235399</v>
      </c>
      <c r="C17" s="38">
        <v>173439</v>
      </c>
      <c r="D17" s="38">
        <v>61960</v>
      </c>
      <c r="E17" s="35">
        <f t="shared" si="1"/>
        <v>0.12482021435704826</v>
      </c>
      <c r="F17" s="35">
        <f t="shared" si="1"/>
        <v>9.9371204726106388E-2</v>
      </c>
      <c r="G17" s="35">
        <f t="shared" si="1"/>
        <v>0.2027564786955256</v>
      </c>
      <c r="H17" s="28"/>
      <c r="I17" s="28"/>
      <c r="J17" s="28"/>
      <c r="K17" s="28"/>
    </row>
    <row r="18" spans="1:11" x14ac:dyDescent="0.25">
      <c r="A18" s="39"/>
      <c r="B18" s="28"/>
      <c r="C18" s="28"/>
      <c r="D18" s="28"/>
      <c r="E18" s="28"/>
      <c r="F18" s="28"/>
      <c r="G18" s="28"/>
      <c r="H18" s="28"/>
      <c r="I18" s="28"/>
      <c r="J18" s="28"/>
      <c r="K18" s="28"/>
    </row>
    <row r="19" spans="1:11" x14ac:dyDescent="0.25">
      <c r="A19" s="39" t="s">
        <v>67</v>
      </c>
      <c r="B19" s="28"/>
      <c r="C19" s="28"/>
      <c r="D19" s="28"/>
      <c r="E19" s="28"/>
      <c r="F19" s="28"/>
      <c r="G19" s="28"/>
      <c r="H19" s="28"/>
      <c r="I19" s="28"/>
      <c r="J19" s="28"/>
      <c r="K19" s="28"/>
    </row>
    <row r="20" spans="1:11" x14ac:dyDescent="0.25">
      <c r="A20" s="39" t="s">
        <v>68</v>
      </c>
      <c r="B20" s="28"/>
      <c r="C20" s="28"/>
      <c r="D20" s="28"/>
      <c r="E20" s="28"/>
      <c r="F20" s="28"/>
      <c r="G20" s="28"/>
      <c r="H20" s="28"/>
      <c r="I20" s="28"/>
      <c r="J20" s="28"/>
      <c r="K20" s="28"/>
    </row>
    <row r="21" spans="1:11" x14ac:dyDescent="0.25">
      <c r="A21" s="39" t="s">
        <v>69</v>
      </c>
      <c r="B21" s="28"/>
      <c r="C21" s="28"/>
      <c r="D21" s="28"/>
      <c r="E21" s="28"/>
      <c r="F21" s="28"/>
      <c r="G21" s="28"/>
      <c r="H21" s="28"/>
      <c r="I21" s="28"/>
      <c r="J21" s="28"/>
      <c r="K21" s="28"/>
    </row>
    <row r="22" spans="1:11" x14ac:dyDescent="0.25">
      <c r="A22" s="28"/>
      <c r="B22" s="28"/>
      <c r="C22" s="28"/>
      <c r="D22" s="28"/>
      <c r="E22" s="28"/>
      <c r="F22" s="28"/>
      <c r="G22" s="28"/>
      <c r="H22" s="28"/>
      <c r="I22" s="28"/>
      <c r="J22" s="28"/>
      <c r="K22" s="28"/>
    </row>
    <row r="23" spans="1:11" x14ac:dyDescent="0.25">
      <c r="A23" s="28"/>
      <c r="B23" s="28"/>
      <c r="C23" s="28"/>
      <c r="D23" s="28"/>
      <c r="E23" s="28"/>
      <c r="F23" s="28"/>
      <c r="G23" s="28"/>
      <c r="H23" s="28"/>
      <c r="I23" s="28"/>
      <c r="J23" s="28"/>
      <c r="K23" s="28"/>
    </row>
    <row r="24" spans="1:11" x14ac:dyDescent="0.25">
      <c r="A24" s="28"/>
      <c r="B24" s="28"/>
      <c r="C24" s="28"/>
      <c r="D24" s="28"/>
      <c r="E24" s="28"/>
      <c r="F24" s="28"/>
      <c r="G24" s="28"/>
      <c r="H24" s="28"/>
      <c r="I24" s="28"/>
      <c r="J24" s="28"/>
      <c r="K24" s="2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3"/>
  <sheetViews>
    <sheetView topLeftCell="A11" workbookViewId="0">
      <selection activeCell="D49" sqref="D49"/>
    </sheetView>
  </sheetViews>
  <sheetFormatPr baseColWidth="10" defaultRowHeight="15" x14ac:dyDescent="0.25"/>
  <cols>
    <col min="2" max="2" width="45.28515625" customWidth="1"/>
    <col min="3" max="3" width="13.28515625" customWidth="1"/>
    <col min="4" max="4" width="62.42578125" customWidth="1"/>
    <col min="5" max="5" width="16.140625" customWidth="1"/>
  </cols>
  <sheetData>
    <row r="1" spans="2:5" x14ac:dyDescent="0.25">
      <c r="B1" s="2" t="s">
        <v>70</v>
      </c>
      <c r="C1" s="40"/>
      <c r="D1" s="40"/>
      <c r="E1" s="40"/>
    </row>
    <row r="2" spans="2:5" ht="15.75" thickBot="1" x14ac:dyDescent="0.3">
      <c r="B2" s="4"/>
      <c r="C2" s="40"/>
      <c r="D2" s="40"/>
      <c r="E2" s="40"/>
    </row>
    <row r="3" spans="2:5" ht="15" customHeight="1" x14ac:dyDescent="0.25">
      <c r="B3" s="225"/>
      <c r="C3" s="227">
        <v>2017</v>
      </c>
      <c r="D3" s="229">
        <v>2018</v>
      </c>
      <c r="E3" s="221" t="s">
        <v>71</v>
      </c>
    </row>
    <row r="4" spans="2:5" ht="21.75" customHeight="1" x14ac:dyDescent="0.25">
      <c r="B4" s="226"/>
      <c r="C4" s="228"/>
      <c r="D4" s="230"/>
      <c r="E4" s="222"/>
    </row>
    <row r="5" spans="2:5" ht="24" customHeight="1" x14ac:dyDescent="0.25">
      <c r="B5" s="75" t="s">
        <v>2</v>
      </c>
      <c r="C5" s="110">
        <v>209277</v>
      </c>
      <c r="D5" s="110">
        <v>235399</v>
      </c>
      <c r="E5" s="172">
        <f>(D5/C5-1)*100</f>
        <v>12.482021435704826</v>
      </c>
    </row>
    <row r="6" spans="2:5" ht="19.5" customHeight="1" x14ac:dyDescent="0.25">
      <c r="B6" s="173" t="s">
        <v>28</v>
      </c>
      <c r="C6" s="111"/>
      <c r="D6" s="111"/>
      <c r="E6" s="174"/>
    </row>
    <row r="7" spans="2:5" ht="24.75" customHeight="1" x14ac:dyDescent="0.25">
      <c r="B7" s="51" t="s">
        <v>29</v>
      </c>
      <c r="C7" s="112">
        <v>71.013400000000004</v>
      </c>
      <c r="D7" s="113">
        <v>70.812700000000007</v>
      </c>
      <c r="E7" s="175">
        <f>((D7*$D$5/100)/(C7*$C$5/100)-1)*100</f>
        <v>12.164121691400997</v>
      </c>
    </row>
    <row r="8" spans="2:5" ht="16.5" customHeight="1" x14ac:dyDescent="0.25">
      <c r="B8" s="51" t="s">
        <v>30</v>
      </c>
      <c r="C8" s="112">
        <v>12.3109</v>
      </c>
      <c r="D8" s="113">
        <v>11.988300000000001</v>
      </c>
      <c r="E8" s="175">
        <f>((D8*$D$5/100)/(C8*$C$5/100)-1)*100</f>
        <v>9.5344952503602762</v>
      </c>
    </row>
    <row r="9" spans="2:5" ht="27" customHeight="1" x14ac:dyDescent="0.25">
      <c r="B9" s="51" t="s">
        <v>31</v>
      </c>
      <c r="C9" s="112">
        <v>15.6516</v>
      </c>
      <c r="D9" s="113">
        <v>16.006699999999999</v>
      </c>
      <c r="E9" s="175">
        <f>((D9*$D$5/100)/(C9*$C$5/100)-1)*100</f>
        <v>15.033988379136719</v>
      </c>
    </row>
    <row r="10" spans="2:5" ht="32.25" customHeight="1" x14ac:dyDescent="0.25">
      <c r="B10" s="51" t="s">
        <v>72</v>
      </c>
      <c r="C10" s="113">
        <f>100-SUM(C7:C9)</f>
        <v>1.02409999999999</v>
      </c>
      <c r="D10" s="113">
        <f>100-SUM(D7:D9)</f>
        <v>1.192300000000003</v>
      </c>
      <c r="E10" s="175">
        <f>((D10*$D$5/100)/(C10*$C$5/100)-1)*100</f>
        <v>30.956268096662921</v>
      </c>
    </row>
    <row r="11" spans="2:5" ht="17.25" customHeight="1" x14ac:dyDescent="0.25">
      <c r="B11" s="176" t="s">
        <v>16</v>
      </c>
      <c r="C11" s="114">
        <f>C7+C8+C9+C10</f>
        <v>100</v>
      </c>
      <c r="D11" s="114">
        <f t="shared" ref="D11" si="0">D7+D8+D9+D10</f>
        <v>100</v>
      </c>
      <c r="E11" s="177"/>
    </row>
    <row r="12" spans="2:5" ht="18.75" customHeight="1" x14ac:dyDescent="0.25">
      <c r="B12" s="109" t="s">
        <v>73</v>
      </c>
      <c r="C12" s="111"/>
      <c r="D12" s="111"/>
      <c r="E12" s="174"/>
    </row>
    <row r="13" spans="2:5" ht="18" customHeight="1" x14ac:dyDescent="0.25">
      <c r="B13" s="51" t="s">
        <v>74</v>
      </c>
      <c r="C13" s="112">
        <v>92.816100000000006</v>
      </c>
      <c r="D13" s="112">
        <v>92.189700000000002</v>
      </c>
      <c r="E13" s="175">
        <f>((D13*$D$5/100)/(C13*$C$5/100)-1)*100</f>
        <v>11.722899492126881</v>
      </c>
    </row>
    <row r="14" spans="2:5" x14ac:dyDescent="0.25">
      <c r="B14" s="51" t="s">
        <v>75</v>
      </c>
      <c r="C14" s="112">
        <v>7.1839000000000004</v>
      </c>
      <c r="D14" s="112">
        <v>7.8102999999999998</v>
      </c>
      <c r="E14" s="175">
        <f>((D14*$D$5/100)/(C14*$C$5/100)-1)*100</f>
        <v>22.28988878175997</v>
      </c>
    </row>
    <row r="15" spans="2:5" x14ac:dyDescent="0.25">
      <c r="B15" s="176" t="s">
        <v>16</v>
      </c>
      <c r="C15" s="115">
        <f t="shared" ref="C15:D15" si="1">C13+C14</f>
        <v>100</v>
      </c>
      <c r="D15" s="115">
        <f t="shared" si="1"/>
        <v>100</v>
      </c>
      <c r="E15" s="177"/>
    </row>
    <row r="16" spans="2:5" ht="24.75" customHeight="1" x14ac:dyDescent="0.25">
      <c r="B16" s="178" t="s">
        <v>76</v>
      </c>
      <c r="C16" s="116">
        <v>13.66</v>
      </c>
      <c r="D16" s="116">
        <v>13.66</v>
      </c>
      <c r="E16" s="177">
        <f>((D16*$D$5/100)/(C16*$C$5/100)-1)*100</f>
        <v>12.482021435704826</v>
      </c>
    </row>
    <row r="17" spans="2:5" ht="20.25" customHeight="1" x14ac:dyDescent="0.25">
      <c r="B17" s="109" t="s">
        <v>77</v>
      </c>
      <c r="C17" s="111"/>
      <c r="D17" s="121"/>
      <c r="E17" s="174"/>
    </row>
    <row r="18" spans="2:5" ht="15" customHeight="1" x14ac:dyDescent="0.25">
      <c r="B18" s="51" t="s">
        <v>78</v>
      </c>
      <c r="C18" s="112">
        <v>43.643599999999999</v>
      </c>
      <c r="D18" s="122">
        <v>43.767099999999999</v>
      </c>
      <c r="E18" s="175">
        <f>((D18*$D$5/100)/(C18*$C$5/100)-1)*100</f>
        <v>12.800316206239559</v>
      </c>
    </row>
    <row r="19" spans="2:5" x14ac:dyDescent="0.25">
      <c r="B19" s="51" t="s">
        <v>79</v>
      </c>
      <c r="C19" s="112">
        <v>20.6968</v>
      </c>
      <c r="D19" s="122">
        <v>20.744900000000001</v>
      </c>
      <c r="E19" s="175">
        <f>((D19*$D$5/100)/(C19*$C$5/100)-1)*100</f>
        <v>12.743433114372916</v>
      </c>
    </row>
    <row r="20" spans="2:5" ht="12.75" customHeight="1" x14ac:dyDescent="0.25">
      <c r="B20" s="51" t="s">
        <v>80</v>
      </c>
      <c r="C20" s="112">
        <v>30.152100000000001</v>
      </c>
      <c r="D20" s="122">
        <v>30.329599999999999</v>
      </c>
      <c r="E20" s="175">
        <f>((D20*$D$5/100)/(C20*$C$5/100)-1)*100</f>
        <v>13.144182903889057</v>
      </c>
    </row>
    <row r="21" spans="2:5" ht="14.25" customHeight="1" x14ac:dyDescent="0.25">
      <c r="B21" s="51" t="s">
        <v>81</v>
      </c>
      <c r="C21" s="112">
        <v>5.5076000000000001</v>
      </c>
      <c r="D21" s="122">
        <v>5.1584000000000003</v>
      </c>
      <c r="E21" s="175">
        <f>((D21*$D$5/100)/(C21*$C$5/100)-1)*100</f>
        <v>5.350290393990087</v>
      </c>
    </row>
    <row r="22" spans="2:5" ht="14.25" customHeight="1" x14ac:dyDescent="0.25">
      <c r="B22" s="176" t="s">
        <v>16</v>
      </c>
      <c r="C22" s="115">
        <f t="shared" ref="C22:D22" si="2">C18+C19+C20+C21</f>
        <v>100.0001</v>
      </c>
      <c r="D22" s="115">
        <f t="shared" si="2"/>
        <v>100</v>
      </c>
      <c r="E22" s="177"/>
    </row>
    <row r="23" spans="2:5" ht="18.75" customHeight="1" x14ac:dyDescent="0.25">
      <c r="B23" s="179" t="s">
        <v>82</v>
      </c>
      <c r="C23" s="117">
        <v>595.76</v>
      </c>
      <c r="D23" s="117">
        <v>599.25</v>
      </c>
      <c r="E23" s="180">
        <f>((D23*$D$5/100)/(C23*$C$5/100)-1)*100</f>
        <v>13.140948276732445</v>
      </c>
    </row>
    <row r="24" spans="2:5" ht="13.5" customHeight="1" x14ac:dyDescent="0.25">
      <c r="B24" s="181" t="s">
        <v>83</v>
      </c>
      <c r="C24" s="112"/>
      <c r="D24" s="113"/>
      <c r="E24" s="175"/>
    </row>
    <row r="25" spans="2:5" ht="17.25" customHeight="1" x14ac:dyDescent="0.25">
      <c r="B25" s="51" t="s">
        <v>84</v>
      </c>
      <c r="C25" s="112">
        <v>5.3708999999999998</v>
      </c>
      <c r="D25" s="112">
        <v>5.2332000000000001</v>
      </c>
      <c r="E25" s="175">
        <f>((D25*$D$5/100)/(C25*$C$5/100)-1)*100</f>
        <v>9.598189237805709</v>
      </c>
    </row>
    <row r="26" spans="2:5" ht="14.25" customHeight="1" x14ac:dyDescent="0.25">
      <c r="B26" s="51" t="s">
        <v>85</v>
      </c>
      <c r="C26" s="112">
        <v>42.933100000000003</v>
      </c>
      <c r="D26" s="112">
        <v>42.620600000000003</v>
      </c>
      <c r="E26" s="175">
        <f>((D26*$D$5/100)/(C26*$C$5/100)-1)*100</f>
        <v>11.663291092481121</v>
      </c>
    </row>
    <row r="27" spans="2:5" ht="15.75" customHeight="1" x14ac:dyDescent="0.25">
      <c r="B27" s="51" t="s">
        <v>86</v>
      </c>
      <c r="C27" s="112">
        <v>27.577500000000001</v>
      </c>
      <c r="D27" s="112">
        <v>27.677399999999999</v>
      </c>
      <c r="E27" s="175">
        <f>((D27*$D$5/100)/(C27*$C$5/100)-1)*100</f>
        <v>12.889489623228222</v>
      </c>
    </row>
    <row r="28" spans="2:5" ht="17.25" customHeight="1" x14ac:dyDescent="0.25">
      <c r="B28" s="51" t="s">
        <v>87</v>
      </c>
      <c r="C28" s="112">
        <v>24.118500000000001</v>
      </c>
      <c r="D28" s="112">
        <v>24.468800000000002</v>
      </c>
      <c r="E28" s="175">
        <f>((D28*$D$5/100)/(C28*$C$5/100)-1)*100</f>
        <v>14.115723867818254</v>
      </c>
    </row>
    <row r="29" spans="2:5" ht="17.25" customHeight="1" x14ac:dyDescent="0.25">
      <c r="B29" s="182" t="s">
        <v>16</v>
      </c>
      <c r="C29" s="118">
        <f t="shared" ref="C29:D29" si="3">C25+C26+C27+C28</f>
        <v>100</v>
      </c>
      <c r="D29" s="118">
        <f t="shared" si="3"/>
        <v>100.00000000000001</v>
      </c>
      <c r="E29" s="175"/>
    </row>
    <row r="30" spans="2:5" ht="26.25" customHeight="1" x14ac:dyDescent="0.25">
      <c r="B30" s="183" t="s">
        <v>88</v>
      </c>
      <c r="C30" s="119"/>
      <c r="D30" s="119"/>
      <c r="E30" s="175"/>
    </row>
    <row r="31" spans="2:5" x14ac:dyDescent="0.25">
      <c r="B31" s="184" t="s">
        <v>89</v>
      </c>
      <c r="C31" s="119">
        <v>39.3279</v>
      </c>
      <c r="D31" s="119">
        <v>38.081800000000001</v>
      </c>
      <c r="E31" s="175">
        <f>((D31*$D$5/100)/(C31*$C$5/100)-1)*100</f>
        <v>8.9180414898894824</v>
      </c>
    </row>
    <row r="32" spans="2:5" x14ac:dyDescent="0.25">
      <c r="B32" s="184" t="s">
        <v>90</v>
      </c>
      <c r="C32" s="119">
        <v>24.107900000000001</v>
      </c>
      <c r="D32" s="119">
        <v>24.818200000000001</v>
      </c>
      <c r="E32" s="175">
        <f>((D32*$D$5/100)/(C32*$C$5/100)-1)*100</f>
        <v>15.796120956018967</v>
      </c>
    </row>
    <row r="33" spans="2:5" x14ac:dyDescent="0.25">
      <c r="B33" s="184" t="s">
        <v>91</v>
      </c>
      <c r="C33" s="119">
        <v>24.5396</v>
      </c>
      <c r="D33" s="119">
        <v>24.472899999999999</v>
      </c>
      <c r="E33" s="175">
        <f>((D33*$D$5/100)/(C33*$C$5/100)-1)*100</f>
        <v>12.176289034615916</v>
      </c>
    </row>
    <row r="34" spans="2:5" x14ac:dyDescent="0.25">
      <c r="B34" s="184" t="s">
        <v>92</v>
      </c>
      <c r="C34" s="119">
        <v>8.1986000000000008</v>
      </c>
      <c r="D34" s="119">
        <v>8.5975999999999999</v>
      </c>
      <c r="E34" s="175">
        <f>((D34*$D$5/100)/(C34*$C$5/100)-1)*100</f>
        <v>17.95616660108017</v>
      </c>
    </row>
    <row r="35" spans="2:5" x14ac:dyDescent="0.25">
      <c r="B35" s="185" t="s">
        <v>93</v>
      </c>
      <c r="C35" s="119">
        <v>3.8260000000000001</v>
      </c>
      <c r="D35" s="119">
        <v>4.0293999999999999</v>
      </c>
      <c r="E35" s="175">
        <f>((D35*$D$5/100)/(C35*$C$5/100)-1)*100</f>
        <v>18.461854985109504</v>
      </c>
    </row>
    <row r="36" spans="2:5" ht="15.75" thickBot="1" x14ac:dyDescent="0.3">
      <c r="B36" s="186" t="s">
        <v>16</v>
      </c>
      <c r="C36" s="120">
        <f t="shared" ref="C36:D36" si="4">C31+C32+C33+C34+C35</f>
        <v>100</v>
      </c>
      <c r="D36" s="120">
        <f t="shared" si="4"/>
        <v>99.999899999999997</v>
      </c>
      <c r="E36" s="187"/>
    </row>
    <row r="38" spans="2:5" ht="34.5" customHeight="1" x14ac:dyDescent="0.25">
      <c r="B38" s="223" t="s">
        <v>94</v>
      </c>
      <c r="C38" s="223"/>
      <c r="D38" s="223"/>
    </row>
    <row r="39" spans="2:5" ht="18" customHeight="1" x14ac:dyDescent="0.25">
      <c r="B39" s="14" t="s">
        <v>95</v>
      </c>
      <c r="C39" s="41"/>
      <c r="D39" s="41"/>
      <c r="E39" s="41"/>
    </row>
    <row r="40" spans="2:5" x14ac:dyDescent="0.25">
      <c r="B40" s="14" t="s">
        <v>96</v>
      </c>
      <c r="C40" s="41"/>
      <c r="D40" s="41"/>
      <c r="E40" s="41"/>
    </row>
    <row r="41" spans="2:5" x14ac:dyDescent="0.25">
      <c r="B41" s="14" t="s">
        <v>32</v>
      </c>
      <c r="C41" s="41"/>
      <c r="D41" s="41"/>
      <c r="E41" s="41"/>
    </row>
    <row r="42" spans="2:5" x14ac:dyDescent="0.25">
      <c r="B42" s="224" t="s">
        <v>33</v>
      </c>
      <c r="C42" s="224"/>
      <c r="D42" s="224"/>
    </row>
    <row r="43" spans="2:5" ht="10.5" customHeight="1" x14ac:dyDescent="0.25"/>
  </sheetData>
  <mergeCells count="6">
    <mergeCell ref="E3:E4"/>
    <mergeCell ref="B38:D38"/>
    <mergeCell ref="B42:D42"/>
    <mergeCell ref="B3:B4"/>
    <mergeCell ref="C3:C4"/>
    <mergeCell ref="D3:D4"/>
  </mergeCells>
  <pageMargins left="0.7" right="0.7" top="0.75" bottom="0.75" header="0.3" footer="0.3"/>
  <pageSetup paperSize="9" orientation="portrait" verticalDpi="0" r:id="rId1"/>
  <ignoredErrors>
    <ignoredError sqref="C10 C11 C15 C22 C29 D10 D11 D15 D22 D2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activeCell="A21" sqref="A21"/>
    </sheetView>
  </sheetViews>
  <sheetFormatPr baseColWidth="10" defaultRowHeight="15" x14ac:dyDescent="0.25"/>
  <cols>
    <col min="1" max="1" width="43.140625" customWidth="1"/>
  </cols>
  <sheetData>
    <row r="1" spans="1:7" x14ac:dyDescent="0.25">
      <c r="A1" t="s">
        <v>112</v>
      </c>
    </row>
    <row r="2" spans="1:7" x14ac:dyDescent="0.25">
      <c r="A2" s="44" t="s">
        <v>97</v>
      </c>
      <c r="B2" s="45"/>
      <c r="C2" s="45"/>
      <c r="D2" s="45"/>
      <c r="E2" s="45"/>
      <c r="F2" s="45"/>
      <c r="G2" s="45"/>
    </row>
    <row r="3" spans="1:7" x14ac:dyDescent="0.25">
      <c r="A3" s="19"/>
      <c r="B3" s="19"/>
      <c r="C3" s="19"/>
      <c r="D3" s="19"/>
      <c r="E3" s="19"/>
      <c r="F3" s="19"/>
      <c r="G3" s="19"/>
    </row>
    <row r="4" spans="1:7" ht="15.75" thickBot="1" x14ac:dyDescent="0.3">
      <c r="A4" s="19"/>
      <c r="B4" s="19"/>
      <c r="C4" s="19"/>
      <c r="D4" s="19"/>
      <c r="E4" s="19"/>
      <c r="F4" s="19"/>
      <c r="G4" s="46" t="s">
        <v>98</v>
      </c>
    </row>
    <row r="5" spans="1:7" x14ac:dyDescent="0.25">
      <c r="A5" s="232"/>
      <c r="B5" s="234" t="s">
        <v>99</v>
      </c>
      <c r="C5" s="234"/>
      <c r="D5" s="234"/>
      <c r="E5" s="234"/>
      <c r="F5" s="234"/>
      <c r="G5" s="235"/>
    </row>
    <row r="6" spans="1:7" ht="36" x14ac:dyDescent="0.25">
      <c r="A6" s="233"/>
      <c r="B6" s="105" t="s">
        <v>100</v>
      </c>
      <c r="C6" s="69" t="s">
        <v>101</v>
      </c>
      <c r="D6" s="70" t="s">
        <v>102</v>
      </c>
      <c r="E6" s="69" t="s">
        <v>26</v>
      </c>
      <c r="F6" s="70" t="s">
        <v>27</v>
      </c>
      <c r="G6" s="71" t="s">
        <v>16</v>
      </c>
    </row>
    <row r="7" spans="1:7" x14ac:dyDescent="0.25">
      <c r="A7" s="76" t="s">
        <v>103</v>
      </c>
      <c r="B7" s="72"/>
      <c r="C7" s="72"/>
      <c r="D7" s="72"/>
      <c r="E7" s="72"/>
      <c r="F7" s="72"/>
      <c r="G7" s="77"/>
    </row>
    <row r="8" spans="1:7" ht="24" x14ac:dyDescent="0.25">
      <c r="A8" s="47" t="s">
        <v>29</v>
      </c>
      <c r="B8" s="48">
        <v>89.768000000000001</v>
      </c>
      <c r="C8" s="48">
        <v>78.968599999999995</v>
      </c>
      <c r="D8" s="48">
        <v>61.875799999999998</v>
      </c>
      <c r="E8" s="48">
        <v>48.953000000000003</v>
      </c>
      <c r="F8" s="48">
        <v>65.914100000000005</v>
      </c>
      <c r="G8" s="49">
        <v>70.893100000000004</v>
      </c>
    </row>
    <row r="9" spans="1:7" x14ac:dyDescent="0.25">
      <c r="A9" s="47" t="s">
        <v>30</v>
      </c>
      <c r="B9" s="48">
        <v>4.2423000000000002</v>
      </c>
      <c r="C9" s="48">
        <v>12.9442</v>
      </c>
      <c r="D9" s="48">
        <v>10.2623</v>
      </c>
      <c r="E9" s="48">
        <v>20.650600000000001</v>
      </c>
      <c r="F9" s="48">
        <v>14.5334</v>
      </c>
      <c r="G9" s="49">
        <v>12.029</v>
      </c>
    </row>
    <row r="10" spans="1:7" ht="36" x14ac:dyDescent="0.25">
      <c r="A10" s="47" t="s">
        <v>104</v>
      </c>
      <c r="B10" s="48">
        <v>4.9154</v>
      </c>
      <c r="C10" s="48">
        <v>6.9401999999999999</v>
      </c>
      <c r="D10" s="48">
        <v>26.417899999999999</v>
      </c>
      <c r="E10" s="48">
        <v>29.106400000000001</v>
      </c>
      <c r="F10" s="48">
        <v>18.4375</v>
      </c>
      <c r="G10" s="49">
        <v>15.8721</v>
      </c>
    </row>
    <row r="11" spans="1:7" ht="36.75" x14ac:dyDescent="0.25">
      <c r="A11" s="51" t="s">
        <v>72</v>
      </c>
      <c r="B11" s="48">
        <v>1.0742999999999938</v>
      </c>
      <c r="C11" s="48">
        <v>1.1470000000000056</v>
      </c>
      <c r="D11" s="48">
        <v>1.4440000000000026</v>
      </c>
      <c r="E11" s="48">
        <v>1.289999999999992</v>
      </c>
      <c r="F11" s="48">
        <v>1.1149999999999949</v>
      </c>
      <c r="G11" s="49">
        <v>1.2057999999999964</v>
      </c>
    </row>
    <row r="12" spans="1:7" x14ac:dyDescent="0.25">
      <c r="A12" s="137" t="s">
        <v>16</v>
      </c>
      <c r="B12" s="138">
        <f>B8+B9+B10+B11</f>
        <v>100</v>
      </c>
      <c r="C12" s="138">
        <f t="shared" ref="C12:G12" si="0">C8+C9+C10+C11</f>
        <v>100</v>
      </c>
      <c r="D12" s="138">
        <f t="shared" si="0"/>
        <v>100</v>
      </c>
      <c r="E12" s="138">
        <f t="shared" si="0"/>
        <v>100</v>
      </c>
      <c r="F12" s="138">
        <f t="shared" si="0"/>
        <v>100</v>
      </c>
      <c r="G12" s="139">
        <f t="shared" si="0"/>
        <v>100</v>
      </c>
    </row>
    <row r="13" spans="1:7" x14ac:dyDescent="0.25">
      <c r="A13" s="76" t="s">
        <v>17</v>
      </c>
      <c r="B13" s="106"/>
      <c r="C13" s="106"/>
      <c r="D13" s="106"/>
      <c r="E13" s="106"/>
      <c r="F13" s="107"/>
      <c r="G13" s="108"/>
    </row>
    <row r="14" spans="1:7" x14ac:dyDescent="0.25">
      <c r="A14" s="50" t="s">
        <v>18</v>
      </c>
      <c r="B14" s="48">
        <v>33.520699999999998</v>
      </c>
      <c r="C14" s="48">
        <v>39.529200000000003</v>
      </c>
      <c r="D14" s="48">
        <v>15.8315</v>
      </c>
      <c r="E14" s="48">
        <v>14.5045</v>
      </c>
      <c r="F14" s="48">
        <v>12.030900000000001</v>
      </c>
      <c r="G14" s="49">
        <v>25.976700000000001</v>
      </c>
    </row>
    <row r="15" spans="1:7" x14ac:dyDescent="0.25">
      <c r="A15" s="50" t="s">
        <v>19</v>
      </c>
      <c r="B15" s="48">
        <v>29.3474</v>
      </c>
      <c r="C15" s="48">
        <v>25.168299999999999</v>
      </c>
      <c r="D15" s="48">
        <v>19.779</v>
      </c>
      <c r="E15" s="48">
        <v>13.2378</v>
      </c>
      <c r="F15" s="48">
        <v>15.192</v>
      </c>
      <c r="G15" s="49">
        <v>21.942</v>
      </c>
    </row>
    <row r="16" spans="1:7" x14ac:dyDescent="0.25">
      <c r="A16" s="50" t="s">
        <v>20</v>
      </c>
      <c r="B16" s="48">
        <v>32.760599999999997</v>
      </c>
      <c r="C16" s="48">
        <v>20.721299999999999</v>
      </c>
      <c r="D16" s="48">
        <v>39.753399999999999</v>
      </c>
      <c r="E16" s="48">
        <v>31.872299999999999</v>
      </c>
      <c r="F16" s="48">
        <v>39.388100000000001</v>
      </c>
      <c r="G16" s="49">
        <v>31.230899999999998</v>
      </c>
    </row>
    <row r="17" spans="1:7" x14ac:dyDescent="0.25">
      <c r="A17" s="50" t="s">
        <v>21</v>
      </c>
      <c r="B17" s="48">
        <v>2.9108000000000001</v>
      </c>
      <c r="C17" s="48">
        <v>11.0467</v>
      </c>
      <c r="D17" s="48">
        <v>15.9557</v>
      </c>
      <c r="E17" s="48">
        <v>20.879200000000001</v>
      </c>
      <c r="F17" s="48">
        <v>13.498200000000001</v>
      </c>
      <c r="G17" s="49">
        <v>12.0397</v>
      </c>
    </row>
    <row r="18" spans="1:7" x14ac:dyDescent="0.25">
      <c r="A18" s="50" t="s">
        <v>22</v>
      </c>
      <c r="B18" s="48">
        <v>1.4605999999999999</v>
      </c>
      <c r="C18" s="48">
        <v>3.5345</v>
      </c>
      <c r="D18" s="48">
        <v>8.6804000000000006</v>
      </c>
      <c r="E18" s="48">
        <v>19.5062</v>
      </c>
      <c r="F18" s="48">
        <v>19.890799999999999</v>
      </c>
      <c r="G18" s="49">
        <v>8.8107000000000006</v>
      </c>
    </row>
    <row r="19" spans="1:7" x14ac:dyDescent="0.25">
      <c r="A19" s="137" t="s">
        <v>16</v>
      </c>
      <c r="B19" s="138">
        <f>B14+B15+B16+B17+B18</f>
        <v>100.00009999999999</v>
      </c>
      <c r="C19" s="138">
        <f t="shared" ref="C19:G19" si="1">C14+C15+C16+C17+C18</f>
        <v>100</v>
      </c>
      <c r="D19" s="138">
        <f t="shared" si="1"/>
        <v>100.00000000000001</v>
      </c>
      <c r="E19" s="138">
        <f t="shared" si="1"/>
        <v>100</v>
      </c>
      <c r="F19" s="138">
        <f t="shared" si="1"/>
        <v>100</v>
      </c>
      <c r="G19" s="139">
        <f t="shared" si="1"/>
        <v>99.999999999999986</v>
      </c>
    </row>
    <row r="20" spans="1:7" x14ac:dyDescent="0.25">
      <c r="A20" s="76" t="s">
        <v>105</v>
      </c>
      <c r="B20" s="106"/>
      <c r="C20" s="106"/>
      <c r="D20" s="106"/>
      <c r="E20" s="107"/>
      <c r="F20" s="107"/>
      <c r="G20" s="108"/>
    </row>
    <row r="21" spans="1:7" x14ac:dyDescent="0.25">
      <c r="A21" s="50" t="s">
        <v>106</v>
      </c>
      <c r="B21" s="48">
        <v>0.4662</v>
      </c>
      <c r="C21" s="48">
        <v>1.4560999999999999</v>
      </c>
      <c r="D21" s="48">
        <v>7.1872999999999996</v>
      </c>
      <c r="E21" s="48">
        <v>12.5167</v>
      </c>
      <c r="F21" s="48">
        <v>4.8292999999999999</v>
      </c>
      <c r="G21" s="49">
        <v>5.2693000000000003</v>
      </c>
    </row>
    <row r="22" spans="1:7" x14ac:dyDescent="0.25">
      <c r="A22" s="50" t="s">
        <v>107</v>
      </c>
      <c r="B22" s="48">
        <v>32.935099999999998</v>
      </c>
      <c r="C22" s="48">
        <v>37.489699999999999</v>
      </c>
      <c r="D22" s="48">
        <v>44.102600000000002</v>
      </c>
      <c r="E22" s="48">
        <v>56.160499999999999</v>
      </c>
      <c r="F22" s="48">
        <v>44.042200000000001</v>
      </c>
      <c r="G22" s="49">
        <v>42.590200000000003</v>
      </c>
    </row>
    <row r="23" spans="1:7" x14ac:dyDescent="0.25">
      <c r="A23" s="50" t="s">
        <v>108</v>
      </c>
      <c r="B23" s="48">
        <v>32.125799999999998</v>
      </c>
      <c r="C23" s="48">
        <v>34.076700000000002</v>
      </c>
      <c r="D23" s="48">
        <v>23.3505</v>
      </c>
      <c r="E23" s="48">
        <v>19.9482</v>
      </c>
      <c r="F23" s="48">
        <v>31.092600000000001</v>
      </c>
      <c r="G23" s="49">
        <v>27.730499999999999</v>
      </c>
    </row>
    <row r="24" spans="1:7" x14ac:dyDescent="0.25">
      <c r="A24" s="50" t="s">
        <v>109</v>
      </c>
      <c r="B24" s="48">
        <v>34.472900000000003</v>
      </c>
      <c r="C24" s="48">
        <v>26.977599999999999</v>
      </c>
      <c r="D24" s="48">
        <v>25.3596</v>
      </c>
      <c r="E24" s="48">
        <v>11.374599999999999</v>
      </c>
      <c r="F24" s="48">
        <v>20.035900000000002</v>
      </c>
      <c r="G24" s="49">
        <v>24.41</v>
      </c>
    </row>
    <row r="25" spans="1:7" x14ac:dyDescent="0.25">
      <c r="A25" s="137" t="s">
        <v>16</v>
      </c>
      <c r="B25" s="138">
        <f>B21+B22+B23+B24</f>
        <v>100</v>
      </c>
      <c r="C25" s="138">
        <f t="shared" ref="C25:G25" si="2">C21+C22+C23+C24</f>
        <v>100.0001</v>
      </c>
      <c r="D25" s="138">
        <f t="shared" si="2"/>
        <v>100</v>
      </c>
      <c r="E25" s="138">
        <f t="shared" si="2"/>
        <v>100</v>
      </c>
      <c r="F25" s="138">
        <f t="shared" si="2"/>
        <v>100</v>
      </c>
      <c r="G25" s="139">
        <f t="shared" si="2"/>
        <v>100</v>
      </c>
    </row>
    <row r="26" spans="1:7" x14ac:dyDescent="0.25">
      <c r="A26" s="109" t="s">
        <v>73</v>
      </c>
      <c r="B26" s="107"/>
      <c r="C26" s="107"/>
      <c r="D26" s="107"/>
      <c r="E26" s="107"/>
      <c r="F26" s="107"/>
      <c r="G26" s="108"/>
    </row>
    <row r="27" spans="1:7" x14ac:dyDescent="0.25">
      <c r="A27" s="51" t="s">
        <v>74</v>
      </c>
      <c r="B27" s="48">
        <v>97.554400000000001</v>
      </c>
      <c r="C27" s="48">
        <v>96.387699999999995</v>
      </c>
      <c r="D27" s="48">
        <v>82.374200000000002</v>
      </c>
      <c r="E27" s="48">
        <v>87.907799999999995</v>
      </c>
      <c r="F27" s="48">
        <v>93.230900000000005</v>
      </c>
      <c r="G27" s="49">
        <v>92.208299999999994</v>
      </c>
    </row>
    <row r="28" spans="1:7" x14ac:dyDescent="0.25">
      <c r="A28" s="51" t="s">
        <v>75</v>
      </c>
      <c r="B28" s="48">
        <v>2.4456000000000002</v>
      </c>
      <c r="C28" s="48">
        <v>3.6122999999999998</v>
      </c>
      <c r="D28" s="48">
        <v>17.625800000000002</v>
      </c>
      <c r="E28" s="48">
        <v>12.0922</v>
      </c>
      <c r="F28" s="48">
        <v>6.7690999999999999</v>
      </c>
      <c r="G28" s="49">
        <v>7.7916999999999996</v>
      </c>
    </row>
    <row r="29" spans="1:7" ht="15.75" thickBot="1" x14ac:dyDescent="0.3">
      <c r="A29" s="140" t="s">
        <v>16</v>
      </c>
      <c r="B29" s="141">
        <f>B27+B28</f>
        <v>100</v>
      </c>
      <c r="C29" s="141">
        <f t="shared" ref="C29:G29" si="3">C27+C28</f>
        <v>100</v>
      </c>
      <c r="D29" s="141">
        <f t="shared" si="3"/>
        <v>100</v>
      </c>
      <c r="E29" s="141">
        <f t="shared" si="3"/>
        <v>100</v>
      </c>
      <c r="F29" s="141">
        <f t="shared" si="3"/>
        <v>100</v>
      </c>
      <c r="G29" s="142">
        <f t="shared" si="3"/>
        <v>100</v>
      </c>
    </row>
    <row r="30" spans="1:7" ht="45" customHeight="1" x14ac:dyDescent="0.25">
      <c r="A30" s="231" t="s">
        <v>110</v>
      </c>
      <c r="B30" s="231"/>
      <c r="C30" s="231"/>
      <c r="D30" s="231"/>
      <c r="E30" s="231"/>
      <c r="F30" s="231"/>
      <c r="G30" s="231"/>
    </row>
    <row r="31" spans="1:7" ht="13.5" customHeight="1" x14ac:dyDescent="0.25">
      <c r="A31" s="52" t="s">
        <v>111</v>
      </c>
      <c r="B31" s="53"/>
      <c r="C31" s="53"/>
      <c r="D31" s="53"/>
      <c r="E31" s="53"/>
      <c r="F31" s="53"/>
      <c r="G31" s="53"/>
    </row>
    <row r="32" spans="1:7" ht="27.75" customHeight="1" x14ac:dyDescent="0.25">
      <c r="A32" s="231" t="s">
        <v>150</v>
      </c>
      <c r="B32" s="231"/>
      <c r="C32" s="231"/>
      <c r="D32" s="231"/>
      <c r="E32" s="231"/>
      <c r="F32" s="231"/>
      <c r="G32" s="231"/>
    </row>
    <row r="33" spans="1:7" x14ac:dyDescent="0.25">
      <c r="A33" s="52" t="s">
        <v>32</v>
      </c>
      <c r="B33" s="53"/>
      <c r="C33" s="53"/>
      <c r="D33" s="53"/>
      <c r="E33" s="53"/>
      <c r="F33" s="53"/>
      <c r="G33" s="53"/>
    </row>
    <row r="34" spans="1:7" x14ac:dyDescent="0.25">
      <c r="A34" s="42" t="s">
        <v>33</v>
      </c>
      <c r="B34" s="42"/>
      <c r="C34" s="42"/>
      <c r="D34" s="42"/>
      <c r="E34" s="42"/>
      <c r="F34" s="42"/>
      <c r="G34" s="54"/>
    </row>
  </sheetData>
  <mergeCells count="4">
    <mergeCell ref="A30:G30"/>
    <mergeCell ref="A32:G32"/>
    <mergeCell ref="A5:A6"/>
    <mergeCell ref="B5:G5"/>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5"/>
  <sheetViews>
    <sheetView workbookViewId="0">
      <selection activeCell="A2" sqref="A2"/>
    </sheetView>
  </sheetViews>
  <sheetFormatPr baseColWidth="10" defaultRowHeight="15" x14ac:dyDescent="0.25"/>
  <cols>
    <col min="1" max="1" width="35.85546875" customWidth="1"/>
    <col min="2" max="3" width="15.140625" customWidth="1"/>
    <col min="4" max="4" width="8.42578125" customWidth="1"/>
    <col min="9" max="9" width="9.140625" customWidth="1"/>
    <col min="10" max="10" width="7.85546875" customWidth="1"/>
    <col min="11" max="11" width="8.140625" customWidth="1"/>
    <col min="12" max="12" width="7.5703125" customWidth="1"/>
  </cols>
  <sheetData>
    <row r="2" spans="1:12" x14ac:dyDescent="0.25">
      <c r="A2" s="55" t="s">
        <v>113</v>
      </c>
      <c r="B2" s="56"/>
      <c r="C2" s="56"/>
      <c r="D2" s="56"/>
      <c r="E2" s="56"/>
      <c r="F2" s="56"/>
      <c r="G2" s="56"/>
      <c r="H2" s="56"/>
      <c r="I2" s="56"/>
    </row>
    <row r="3" spans="1:12" x14ac:dyDescent="0.25">
      <c r="A3" s="57"/>
      <c r="B3" s="57"/>
      <c r="C3" s="57"/>
      <c r="D3" s="57"/>
      <c r="E3" s="57"/>
      <c r="F3" s="57"/>
      <c r="G3" s="57"/>
      <c r="H3" s="57"/>
      <c r="I3" s="57"/>
    </row>
    <row r="4" spans="1:12" ht="15.75" thickBot="1" x14ac:dyDescent="0.3">
      <c r="A4" s="19"/>
      <c r="B4" s="19"/>
      <c r="C4" s="19"/>
      <c r="D4" s="19"/>
      <c r="E4" s="19"/>
      <c r="F4" s="19"/>
      <c r="G4" s="19"/>
      <c r="H4" s="19"/>
      <c r="I4" s="19" t="s">
        <v>98</v>
      </c>
    </row>
    <row r="5" spans="1:12" ht="24" customHeight="1" x14ac:dyDescent="0.25">
      <c r="A5" s="240" t="s">
        <v>114</v>
      </c>
      <c r="B5" s="236" t="s">
        <v>103</v>
      </c>
      <c r="C5" s="237"/>
      <c r="D5" s="238"/>
      <c r="E5" s="236" t="s">
        <v>115</v>
      </c>
      <c r="F5" s="242"/>
      <c r="G5" s="242"/>
      <c r="H5" s="243"/>
      <c r="I5" s="243"/>
      <c r="J5" s="236" t="s">
        <v>155</v>
      </c>
      <c r="K5" s="237"/>
      <c r="L5" s="238"/>
    </row>
    <row r="6" spans="1:12" ht="56.25" customHeight="1" x14ac:dyDescent="0.25">
      <c r="A6" s="241"/>
      <c r="B6" s="59" t="s">
        <v>116</v>
      </c>
      <c r="C6" s="84" t="s">
        <v>117</v>
      </c>
      <c r="D6" s="60" t="s">
        <v>16</v>
      </c>
      <c r="E6" s="58" t="s">
        <v>106</v>
      </c>
      <c r="F6" s="43" t="s">
        <v>107</v>
      </c>
      <c r="G6" s="43" t="s">
        <v>108</v>
      </c>
      <c r="H6" s="43" t="s">
        <v>109</v>
      </c>
      <c r="I6" s="92" t="s">
        <v>16</v>
      </c>
      <c r="J6" s="59" t="s">
        <v>153</v>
      </c>
      <c r="K6" s="84" t="s">
        <v>154</v>
      </c>
      <c r="L6" s="60" t="s">
        <v>16</v>
      </c>
    </row>
    <row r="7" spans="1:12" x14ac:dyDescent="0.25">
      <c r="A7" s="87" t="s">
        <v>118</v>
      </c>
      <c r="B7" s="61">
        <v>72.127139</v>
      </c>
      <c r="C7" s="7">
        <v>27.872861</v>
      </c>
      <c r="D7" s="81">
        <f>B7+C7</f>
        <v>100</v>
      </c>
      <c r="E7" s="79">
        <v>0</v>
      </c>
      <c r="F7" s="80">
        <v>43.643031999999998</v>
      </c>
      <c r="G7" s="80">
        <v>29.584351999999999</v>
      </c>
      <c r="H7" s="80">
        <v>26.772615999999999</v>
      </c>
      <c r="I7" s="86">
        <f>E7+F7+G7+H7</f>
        <v>100</v>
      </c>
      <c r="J7" s="61">
        <v>90.018832000000003</v>
      </c>
      <c r="K7" s="7">
        <v>9.9811680000000003</v>
      </c>
      <c r="L7" s="81">
        <f>J7+K7</f>
        <v>100</v>
      </c>
    </row>
    <row r="8" spans="1:12" x14ac:dyDescent="0.25">
      <c r="A8" s="88" t="s">
        <v>119</v>
      </c>
      <c r="B8" s="61">
        <v>67.483213000000006</v>
      </c>
      <c r="C8" s="7">
        <v>32.516787000000001</v>
      </c>
      <c r="D8" s="81">
        <f t="shared" ref="D8:D20" si="0">B8+C8</f>
        <v>100</v>
      </c>
      <c r="E8" s="61">
        <v>2.1973910000000001</v>
      </c>
      <c r="F8" s="7">
        <v>50.468193999999997</v>
      </c>
      <c r="G8" s="7">
        <v>24.798677000000001</v>
      </c>
      <c r="H8" s="7">
        <v>22.535739</v>
      </c>
      <c r="I8" s="86">
        <f t="shared" ref="I8:I20" si="1">E8+F8+G8+H8</f>
        <v>100.000001</v>
      </c>
      <c r="J8" s="61">
        <v>92.131024999999994</v>
      </c>
      <c r="K8" s="7">
        <v>7.8689749999999998</v>
      </c>
      <c r="L8" s="81">
        <f t="shared" ref="L8:L20" si="2">J8+K8</f>
        <v>100</v>
      </c>
    </row>
    <row r="9" spans="1:12" x14ac:dyDescent="0.25">
      <c r="A9" s="88" t="s">
        <v>43</v>
      </c>
      <c r="B9" s="61">
        <v>78.256029999999996</v>
      </c>
      <c r="C9" s="7">
        <v>21.743970000000001</v>
      </c>
      <c r="D9" s="81">
        <f t="shared" si="0"/>
        <v>100</v>
      </c>
      <c r="E9" s="61">
        <v>1.995106</v>
      </c>
      <c r="F9" s="7">
        <v>41.850178999999997</v>
      </c>
      <c r="G9" s="7">
        <v>26.990400999999999</v>
      </c>
      <c r="H9" s="7">
        <v>29.164314000000001</v>
      </c>
      <c r="I9" s="86">
        <f t="shared" si="1"/>
        <v>100</v>
      </c>
      <c r="J9" s="61">
        <v>95.742904999999993</v>
      </c>
      <c r="K9" s="7">
        <v>4.2570949999999996</v>
      </c>
      <c r="L9" s="81">
        <f t="shared" si="2"/>
        <v>100</v>
      </c>
    </row>
    <row r="10" spans="1:12" x14ac:dyDescent="0.25">
      <c r="A10" s="88" t="s">
        <v>120</v>
      </c>
      <c r="B10" s="61">
        <v>70.963095999999993</v>
      </c>
      <c r="C10" s="7">
        <v>29.036904</v>
      </c>
      <c r="D10" s="81">
        <f t="shared" si="0"/>
        <v>100</v>
      </c>
      <c r="E10" s="61">
        <v>5.9621269999999997</v>
      </c>
      <c r="F10" s="7">
        <v>41.230463999999998</v>
      </c>
      <c r="G10" s="7">
        <v>28.075274</v>
      </c>
      <c r="H10" s="7">
        <v>24.732135</v>
      </c>
      <c r="I10" s="86">
        <f t="shared" si="1"/>
        <v>100</v>
      </c>
      <c r="J10" s="61">
        <v>92.329671000000005</v>
      </c>
      <c r="K10" s="7">
        <v>7.6703289999999997</v>
      </c>
      <c r="L10" s="81">
        <f t="shared" si="2"/>
        <v>100</v>
      </c>
    </row>
    <row r="11" spans="1:12" ht="24.75" x14ac:dyDescent="0.25">
      <c r="A11" s="89" t="s">
        <v>121</v>
      </c>
      <c r="B11" s="61">
        <v>62.455216</v>
      </c>
      <c r="C11" s="7">
        <v>37.544784</v>
      </c>
      <c r="D11" s="81">
        <f t="shared" si="0"/>
        <v>100</v>
      </c>
      <c r="E11" s="61">
        <v>8.3384599999999995</v>
      </c>
      <c r="F11" s="7">
        <v>38.275036</v>
      </c>
      <c r="G11" s="7">
        <v>24.417199</v>
      </c>
      <c r="H11" s="7">
        <v>28.969306</v>
      </c>
      <c r="I11" s="86">
        <f t="shared" si="1"/>
        <v>100.000001</v>
      </c>
      <c r="J11" s="61">
        <v>94.890111000000005</v>
      </c>
      <c r="K11" s="7">
        <v>5.1098889999999999</v>
      </c>
      <c r="L11" s="81">
        <f t="shared" si="2"/>
        <v>100</v>
      </c>
    </row>
    <row r="12" spans="1:12" x14ac:dyDescent="0.25">
      <c r="A12" s="90" t="s">
        <v>45</v>
      </c>
      <c r="B12" s="61">
        <v>72.039691000000005</v>
      </c>
      <c r="C12" s="7">
        <v>27.960308999999999</v>
      </c>
      <c r="D12" s="81">
        <f t="shared" si="0"/>
        <v>100</v>
      </c>
      <c r="E12" s="61">
        <v>6.8387099999999998</v>
      </c>
      <c r="F12" s="7">
        <v>47.661290000000001</v>
      </c>
      <c r="G12" s="7">
        <v>22.314516000000001</v>
      </c>
      <c r="H12" s="7">
        <v>23.185483999999999</v>
      </c>
      <c r="I12" s="86">
        <f t="shared" si="1"/>
        <v>100</v>
      </c>
      <c r="J12" s="61">
        <v>88.710863000000003</v>
      </c>
      <c r="K12" s="7">
        <v>11.289137</v>
      </c>
      <c r="L12" s="81">
        <f t="shared" si="2"/>
        <v>100</v>
      </c>
    </row>
    <row r="13" spans="1:12" x14ac:dyDescent="0.25">
      <c r="A13" s="90" t="s">
        <v>46</v>
      </c>
      <c r="B13" s="61">
        <v>59.461663999999999</v>
      </c>
      <c r="C13" s="7">
        <v>40.538336000000001</v>
      </c>
      <c r="D13" s="81">
        <f t="shared" si="0"/>
        <v>100</v>
      </c>
      <c r="E13" s="61">
        <v>2.813599</v>
      </c>
      <c r="F13" s="7">
        <v>44.642437999999999</v>
      </c>
      <c r="G13" s="7">
        <v>26.225088</v>
      </c>
      <c r="H13" s="7">
        <v>26.318874999999998</v>
      </c>
      <c r="I13" s="86">
        <f t="shared" si="1"/>
        <v>100</v>
      </c>
      <c r="J13" s="61">
        <v>95.432832000000005</v>
      </c>
      <c r="K13" s="7">
        <v>4.5671679999999997</v>
      </c>
      <c r="L13" s="81">
        <f t="shared" si="2"/>
        <v>100</v>
      </c>
    </row>
    <row r="14" spans="1:12" x14ac:dyDescent="0.25">
      <c r="A14" s="90" t="s">
        <v>47</v>
      </c>
      <c r="B14" s="61">
        <v>88.991487000000006</v>
      </c>
      <c r="C14" s="7">
        <v>11.008513000000001</v>
      </c>
      <c r="D14" s="81">
        <f t="shared" si="0"/>
        <v>100</v>
      </c>
      <c r="E14" s="61">
        <v>0.43899899999999997</v>
      </c>
      <c r="F14" s="7">
        <v>41.377276999999999</v>
      </c>
      <c r="G14" s="7">
        <v>29.484995000000001</v>
      </c>
      <c r="H14" s="7">
        <v>28.698729</v>
      </c>
      <c r="I14" s="86">
        <f t="shared" si="1"/>
        <v>100</v>
      </c>
      <c r="J14" s="61">
        <v>95.062213</v>
      </c>
      <c r="K14" s="7">
        <v>4.9377870000000001</v>
      </c>
      <c r="L14" s="81">
        <f t="shared" si="2"/>
        <v>100</v>
      </c>
    </row>
    <row r="15" spans="1:12" x14ac:dyDescent="0.25">
      <c r="A15" s="90" t="s">
        <v>48</v>
      </c>
      <c r="B15" s="61">
        <v>84.407454999999999</v>
      </c>
      <c r="C15" s="7">
        <v>15.592544999999999</v>
      </c>
      <c r="D15" s="81">
        <f t="shared" si="0"/>
        <v>100</v>
      </c>
      <c r="E15" s="61">
        <v>1.1517280000000001</v>
      </c>
      <c r="F15" s="7">
        <v>32.620359000000001</v>
      </c>
      <c r="G15" s="7">
        <v>36.218614000000002</v>
      </c>
      <c r="H15" s="7">
        <v>30.0093</v>
      </c>
      <c r="I15" s="86">
        <f t="shared" si="1"/>
        <v>100.000001</v>
      </c>
      <c r="J15" s="61">
        <v>90.023267000000004</v>
      </c>
      <c r="K15" s="7">
        <v>9.9767329999999994</v>
      </c>
      <c r="L15" s="81">
        <f t="shared" si="2"/>
        <v>100</v>
      </c>
    </row>
    <row r="16" spans="1:12" x14ac:dyDescent="0.25">
      <c r="A16" s="90" t="s">
        <v>122</v>
      </c>
      <c r="B16" s="61">
        <v>96.071876000000003</v>
      </c>
      <c r="C16" s="7">
        <v>3.9281239999999999</v>
      </c>
      <c r="D16" s="81">
        <f t="shared" si="0"/>
        <v>100</v>
      </c>
      <c r="E16" s="61">
        <v>0.20960000000000001</v>
      </c>
      <c r="F16" s="7">
        <v>22.280443999999999</v>
      </c>
      <c r="G16" s="7">
        <v>38.524417999999997</v>
      </c>
      <c r="H16" s="7">
        <v>38.985537999999998</v>
      </c>
      <c r="I16" s="86">
        <f t="shared" si="1"/>
        <v>100</v>
      </c>
      <c r="J16" s="61">
        <v>97.555369999999996</v>
      </c>
      <c r="K16" s="7">
        <v>2.4446300000000001</v>
      </c>
      <c r="L16" s="81">
        <f t="shared" si="2"/>
        <v>100</v>
      </c>
    </row>
    <row r="17" spans="1:12" x14ac:dyDescent="0.25">
      <c r="A17" s="90" t="s">
        <v>50</v>
      </c>
      <c r="B17" s="61">
        <v>64.147507000000004</v>
      </c>
      <c r="C17" s="7">
        <v>35.852493000000003</v>
      </c>
      <c r="D17" s="81">
        <f t="shared" si="0"/>
        <v>100</v>
      </c>
      <c r="E17" s="61">
        <v>8.7610489999999999</v>
      </c>
      <c r="F17" s="7">
        <v>49.071812999999999</v>
      </c>
      <c r="G17" s="7">
        <v>22.959392999999999</v>
      </c>
      <c r="H17" s="7">
        <v>19.207744999999999</v>
      </c>
      <c r="I17" s="86">
        <f t="shared" si="1"/>
        <v>100</v>
      </c>
      <c r="J17" s="61">
        <v>90.296277000000003</v>
      </c>
      <c r="K17" s="7">
        <v>9.7037230000000001</v>
      </c>
      <c r="L17" s="81">
        <f t="shared" si="2"/>
        <v>100</v>
      </c>
    </row>
    <row r="18" spans="1:12" ht="24" x14ac:dyDescent="0.25">
      <c r="A18" s="90" t="s">
        <v>51</v>
      </c>
      <c r="B18" s="61">
        <v>86.252139</v>
      </c>
      <c r="C18" s="7">
        <v>13.747861</v>
      </c>
      <c r="D18" s="81">
        <f t="shared" si="0"/>
        <v>100</v>
      </c>
      <c r="E18" s="61">
        <v>1.055301</v>
      </c>
      <c r="F18" s="7">
        <v>33.115183000000002</v>
      </c>
      <c r="G18" s="7">
        <v>46.49051</v>
      </c>
      <c r="H18" s="7">
        <v>19.339005</v>
      </c>
      <c r="I18" s="86">
        <f t="shared" si="1"/>
        <v>99.999999000000003</v>
      </c>
      <c r="J18" s="61">
        <v>89.408124999999998</v>
      </c>
      <c r="K18" s="7">
        <v>10.591875</v>
      </c>
      <c r="L18" s="81">
        <f t="shared" si="2"/>
        <v>100</v>
      </c>
    </row>
    <row r="19" spans="1:12" x14ac:dyDescent="0.25">
      <c r="A19" s="90" t="s">
        <v>123</v>
      </c>
      <c r="B19" s="61">
        <v>74.795640000000006</v>
      </c>
      <c r="C19" s="7">
        <v>25.204360000000001</v>
      </c>
      <c r="D19" s="81">
        <f t="shared" si="0"/>
        <v>100</v>
      </c>
      <c r="E19" s="61">
        <v>7.5</v>
      </c>
      <c r="F19" s="7">
        <v>38.405963</v>
      </c>
      <c r="G19" s="7">
        <v>37.947248000000002</v>
      </c>
      <c r="H19" s="7">
        <v>16.146788999999998</v>
      </c>
      <c r="I19" s="86">
        <f t="shared" si="1"/>
        <v>100</v>
      </c>
      <c r="J19" s="61">
        <v>92.127322000000007</v>
      </c>
      <c r="K19" s="7">
        <v>7.8726779999999996</v>
      </c>
      <c r="L19" s="81">
        <f t="shared" si="2"/>
        <v>100</v>
      </c>
    </row>
    <row r="20" spans="1:12" ht="15.75" customHeight="1" thickBot="1" x14ac:dyDescent="0.3">
      <c r="A20" s="91" t="s">
        <v>16</v>
      </c>
      <c r="B20" s="82">
        <v>70.812719000000001</v>
      </c>
      <c r="C20" s="62">
        <v>29.187280999999999</v>
      </c>
      <c r="D20" s="83">
        <f t="shared" si="0"/>
        <v>100</v>
      </c>
      <c r="E20" s="82">
        <v>5.1742610000000004</v>
      </c>
      <c r="F20" s="62">
        <v>42.661572</v>
      </c>
      <c r="G20" s="62">
        <v>27.533555</v>
      </c>
      <c r="H20" s="62">
        <v>24.630610999999998</v>
      </c>
      <c r="I20" s="85">
        <f t="shared" si="1"/>
        <v>99.999999000000003</v>
      </c>
      <c r="J20" s="143">
        <v>92.189700000000002</v>
      </c>
      <c r="K20" s="144">
        <v>7.8102999999999998</v>
      </c>
      <c r="L20" s="83">
        <f t="shared" si="2"/>
        <v>100</v>
      </c>
    </row>
    <row r="21" spans="1:12" ht="39" customHeight="1" x14ac:dyDescent="0.25">
      <c r="A21" s="239" t="s">
        <v>110</v>
      </c>
      <c r="B21" s="239"/>
      <c r="C21" s="239"/>
      <c r="D21" s="239"/>
      <c r="E21" s="239"/>
      <c r="F21" s="239"/>
      <c r="G21" s="239"/>
      <c r="H21" s="239"/>
      <c r="I21" s="239"/>
    </row>
    <row r="22" spans="1:12" ht="20.25" customHeight="1" x14ac:dyDescent="0.25">
      <c r="A22" s="53" t="s">
        <v>95</v>
      </c>
      <c r="B22" s="53"/>
      <c r="C22" s="53"/>
      <c r="D22" s="53"/>
      <c r="E22" s="53"/>
      <c r="F22" s="53"/>
      <c r="G22" s="14"/>
      <c r="H22" s="14"/>
      <c r="I22" s="14"/>
    </row>
    <row r="23" spans="1:12" ht="27.75" customHeight="1" x14ac:dyDescent="0.25">
      <c r="A23" s="239" t="s">
        <v>151</v>
      </c>
      <c r="B23" s="239"/>
      <c r="C23" s="239"/>
      <c r="D23" s="239"/>
      <c r="E23" s="239"/>
      <c r="F23" s="239"/>
      <c r="G23" s="239"/>
      <c r="H23" s="239"/>
      <c r="I23" s="239"/>
    </row>
    <row r="24" spans="1:12" x14ac:dyDescent="0.25">
      <c r="A24" s="53" t="s">
        <v>32</v>
      </c>
      <c r="B24" s="53"/>
      <c r="C24" s="53"/>
      <c r="D24" s="53"/>
      <c r="E24" s="53"/>
      <c r="F24" s="53"/>
      <c r="G24" s="14"/>
      <c r="H24" s="14"/>
      <c r="I24" s="14"/>
    </row>
    <row r="25" spans="1:12" x14ac:dyDescent="0.25">
      <c r="A25" s="42" t="s">
        <v>33</v>
      </c>
      <c r="B25" s="42"/>
      <c r="C25" s="78"/>
      <c r="D25" s="42"/>
      <c r="E25" s="42"/>
      <c r="F25" s="42"/>
      <c r="G25" s="42"/>
      <c r="H25" s="78"/>
      <c r="I25" s="14"/>
    </row>
  </sheetData>
  <mergeCells count="6">
    <mergeCell ref="J5:L5"/>
    <mergeCell ref="A23:I23"/>
    <mergeCell ref="A5:A6"/>
    <mergeCell ref="B5:D5"/>
    <mergeCell ref="E5:I5"/>
    <mergeCell ref="A21:I2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
  <sheetViews>
    <sheetView workbookViewId="0">
      <selection activeCell="P5" sqref="P5"/>
    </sheetView>
  </sheetViews>
  <sheetFormatPr baseColWidth="10" defaultRowHeight="15" x14ac:dyDescent="0.25"/>
  <cols>
    <col min="1" max="1" width="32.140625" customWidth="1"/>
    <col min="2" max="2" width="8.85546875" customWidth="1"/>
    <col min="3" max="3" width="9" customWidth="1"/>
    <col min="4" max="4" width="9.42578125" customWidth="1"/>
    <col min="5" max="6" width="14.28515625" customWidth="1"/>
    <col min="7" max="7" width="10.5703125" customWidth="1"/>
    <col min="8" max="8" width="11.42578125" customWidth="1"/>
    <col min="12" max="12" width="8.42578125" customWidth="1"/>
    <col min="13" max="13" width="7.85546875" customWidth="1"/>
  </cols>
  <sheetData>
    <row r="2" spans="1:14" x14ac:dyDescent="0.25">
      <c r="A2" s="63" t="s">
        <v>124</v>
      </c>
      <c r="B2" s="64"/>
      <c r="C2" s="64"/>
      <c r="D2" s="64"/>
      <c r="E2" s="65"/>
      <c r="F2" s="65"/>
      <c r="G2" s="65"/>
      <c r="H2" s="65"/>
      <c r="I2" s="65"/>
      <c r="J2" s="65"/>
      <c r="K2" s="65"/>
      <c r="L2" s="65"/>
      <c r="M2" s="65"/>
      <c r="N2" s="65"/>
    </row>
    <row r="3" spans="1:14" ht="15.75" thickBot="1" x14ac:dyDescent="0.3">
      <c r="A3" s="19"/>
      <c r="B3" s="19"/>
      <c r="C3" s="19"/>
      <c r="D3" s="19"/>
      <c r="E3" s="66"/>
      <c r="F3" s="66"/>
      <c r="G3" s="66"/>
      <c r="H3" s="66"/>
      <c r="I3" s="66"/>
      <c r="J3" s="66"/>
      <c r="K3" s="66"/>
      <c r="L3" s="66"/>
      <c r="M3" s="67" t="s">
        <v>98</v>
      </c>
      <c r="N3" s="66"/>
    </row>
    <row r="4" spans="1:14" ht="22.5" customHeight="1" x14ac:dyDescent="0.25">
      <c r="A4" s="240" t="s">
        <v>125</v>
      </c>
      <c r="B4" s="245" t="s">
        <v>3</v>
      </c>
      <c r="C4" s="246"/>
      <c r="D4" s="247"/>
      <c r="E4" s="248" t="s">
        <v>126</v>
      </c>
      <c r="F4" s="237"/>
      <c r="G4" s="249"/>
      <c r="H4" s="236" t="s">
        <v>127</v>
      </c>
      <c r="I4" s="250"/>
      <c r="J4" s="250"/>
      <c r="K4" s="251"/>
      <c r="L4" s="252"/>
      <c r="M4" s="253" t="s">
        <v>128</v>
      </c>
      <c r="N4" s="19"/>
    </row>
    <row r="5" spans="1:14" ht="67.5" x14ac:dyDescent="0.25">
      <c r="A5" s="241"/>
      <c r="B5" s="159" t="s">
        <v>129</v>
      </c>
      <c r="C5" s="103" t="s">
        <v>130</v>
      </c>
      <c r="D5" s="160" t="s">
        <v>16</v>
      </c>
      <c r="E5" s="162" t="s">
        <v>116</v>
      </c>
      <c r="F5" s="84" t="s">
        <v>117</v>
      </c>
      <c r="G5" s="98" t="s">
        <v>16</v>
      </c>
      <c r="H5" s="153" t="s">
        <v>106</v>
      </c>
      <c r="I5" s="43" t="s">
        <v>107</v>
      </c>
      <c r="J5" s="43" t="s">
        <v>108</v>
      </c>
      <c r="K5" s="123" t="s">
        <v>109</v>
      </c>
      <c r="L5" s="145" t="s">
        <v>16</v>
      </c>
      <c r="M5" s="254"/>
      <c r="N5" s="19"/>
    </row>
    <row r="6" spans="1:14" x14ac:dyDescent="0.25">
      <c r="A6" s="99" t="s">
        <v>131</v>
      </c>
      <c r="B6" s="154">
        <v>75.323999999999998</v>
      </c>
      <c r="C6" s="146">
        <v>24.675999999999998</v>
      </c>
      <c r="D6" s="108">
        <f>B6+C6</f>
        <v>100</v>
      </c>
      <c r="E6" s="154">
        <v>49.998800000000003</v>
      </c>
      <c r="F6" s="146">
        <v>50.001199999999997</v>
      </c>
      <c r="G6" s="108">
        <f>E6+F6</f>
        <v>100</v>
      </c>
      <c r="H6" s="154">
        <v>5.9448999999999996</v>
      </c>
      <c r="I6" s="146">
        <v>57.895699999999998</v>
      </c>
      <c r="J6" s="146">
        <v>23.083500000000001</v>
      </c>
      <c r="K6" s="148">
        <v>13.075900000000001</v>
      </c>
      <c r="L6" s="163">
        <f>H6+I6+J6+K6</f>
        <v>100</v>
      </c>
      <c r="M6" s="165">
        <v>20.246500000000001</v>
      </c>
      <c r="N6" s="19"/>
    </row>
    <row r="7" spans="1:14" ht="24" x14ac:dyDescent="0.25">
      <c r="A7" s="100" t="s">
        <v>132</v>
      </c>
      <c r="B7" s="155">
        <v>56.346899999999998</v>
      </c>
      <c r="C7" s="7">
        <v>43.653100000000002</v>
      </c>
      <c r="D7" s="94">
        <f t="shared" ref="D7:D21" si="0">B7+C7</f>
        <v>100</v>
      </c>
      <c r="E7" s="155">
        <v>55.897300000000001</v>
      </c>
      <c r="F7" s="7">
        <v>44.102699999999999</v>
      </c>
      <c r="G7" s="94">
        <f t="shared" ref="G7:G21" si="1">E7+F7</f>
        <v>100</v>
      </c>
      <c r="H7" s="155">
        <v>3.5596000000000001</v>
      </c>
      <c r="I7" s="7">
        <v>60.56</v>
      </c>
      <c r="J7" s="7">
        <v>25.154199999999999</v>
      </c>
      <c r="K7" s="149">
        <v>10.7262</v>
      </c>
      <c r="L7" s="81">
        <f t="shared" ref="L7:L21" si="2">H7+I7+J7+K7</f>
        <v>100.00000000000001</v>
      </c>
      <c r="M7" s="166">
        <v>3.0299</v>
      </c>
      <c r="N7" s="19"/>
    </row>
    <row r="8" spans="1:14" x14ac:dyDescent="0.25">
      <c r="A8" s="100" t="s">
        <v>133</v>
      </c>
      <c r="B8" s="156">
        <v>81.737799999999993</v>
      </c>
      <c r="C8" s="147">
        <v>18.2622</v>
      </c>
      <c r="D8" s="161">
        <f t="shared" si="0"/>
        <v>100</v>
      </c>
      <c r="E8" s="156">
        <v>26.4605</v>
      </c>
      <c r="F8" s="147">
        <v>73.539500000000004</v>
      </c>
      <c r="G8" s="161">
        <f t="shared" si="1"/>
        <v>100</v>
      </c>
      <c r="H8" s="156">
        <v>7.8547000000000002</v>
      </c>
      <c r="I8" s="147">
        <v>73.539500000000004</v>
      </c>
      <c r="J8" s="147">
        <v>11.487500000000001</v>
      </c>
      <c r="K8" s="150">
        <v>7.1182999999999996</v>
      </c>
      <c r="L8" s="164">
        <f t="shared" si="2"/>
        <v>100</v>
      </c>
      <c r="M8" s="167">
        <v>0.97640000000000005</v>
      </c>
      <c r="N8" s="19"/>
    </row>
    <row r="9" spans="1:14" ht="24" x14ac:dyDescent="0.25">
      <c r="A9" s="100" t="s">
        <v>134</v>
      </c>
      <c r="B9" s="156">
        <v>88.040899999999993</v>
      </c>
      <c r="C9" s="147">
        <v>11.959099999999999</v>
      </c>
      <c r="D9" s="161">
        <f t="shared" si="0"/>
        <v>100</v>
      </c>
      <c r="E9" s="156">
        <v>64.378900000000002</v>
      </c>
      <c r="F9" s="147">
        <v>35.621099999999998</v>
      </c>
      <c r="G9" s="161">
        <f t="shared" si="1"/>
        <v>100</v>
      </c>
      <c r="H9" s="156">
        <v>5.5286999999999997</v>
      </c>
      <c r="I9" s="147">
        <v>53.219499999999996</v>
      </c>
      <c r="J9" s="147">
        <v>23.609400000000001</v>
      </c>
      <c r="K9" s="150">
        <v>17.642399999999999</v>
      </c>
      <c r="L9" s="164">
        <f t="shared" si="2"/>
        <v>99.999999999999986</v>
      </c>
      <c r="M9" s="167">
        <v>4.2656999999999998</v>
      </c>
      <c r="N9" s="19"/>
    </row>
    <row r="10" spans="1:14" x14ac:dyDescent="0.25">
      <c r="A10" s="100" t="s">
        <v>135</v>
      </c>
      <c r="B10" s="156">
        <v>91.361599999999996</v>
      </c>
      <c r="C10" s="147">
        <v>8.6384000000000007</v>
      </c>
      <c r="D10" s="161">
        <f t="shared" si="0"/>
        <v>100</v>
      </c>
      <c r="E10" s="156">
        <v>35.995600000000003</v>
      </c>
      <c r="F10" s="147">
        <v>64.004400000000004</v>
      </c>
      <c r="G10" s="161">
        <f t="shared" si="1"/>
        <v>100</v>
      </c>
      <c r="H10" s="156">
        <v>4.4856999999999996</v>
      </c>
      <c r="I10" s="147">
        <v>55.2273</v>
      </c>
      <c r="J10" s="147">
        <v>24.309699999999999</v>
      </c>
      <c r="K10" s="150">
        <v>15.9773</v>
      </c>
      <c r="L10" s="164">
        <f t="shared" si="2"/>
        <v>100</v>
      </c>
      <c r="M10" s="167">
        <v>3.9752000000000001</v>
      </c>
      <c r="N10" s="19"/>
    </row>
    <row r="11" spans="1:14" x14ac:dyDescent="0.25">
      <c r="A11" s="100" t="s">
        <v>136</v>
      </c>
      <c r="B11" s="156">
        <v>66.986400000000003</v>
      </c>
      <c r="C11" s="147">
        <v>33.013599999999997</v>
      </c>
      <c r="D11" s="161">
        <f t="shared" si="0"/>
        <v>100</v>
      </c>
      <c r="E11" s="156">
        <v>50.0124</v>
      </c>
      <c r="F11" s="147">
        <v>49.9876</v>
      </c>
      <c r="G11" s="161">
        <f t="shared" si="1"/>
        <v>100</v>
      </c>
      <c r="H11" s="156">
        <v>7.5622999999999996</v>
      </c>
      <c r="I11" s="147">
        <v>58.796700000000001</v>
      </c>
      <c r="J11" s="147">
        <v>22.8248</v>
      </c>
      <c r="K11" s="150">
        <v>10.8162</v>
      </c>
      <c r="L11" s="164">
        <f t="shared" si="2"/>
        <v>99.999999999999986</v>
      </c>
      <c r="M11" s="167">
        <v>7.9992999999999999</v>
      </c>
      <c r="N11" s="19"/>
    </row>
    <row r="12" spans="1:14" x14ac:dyDescent="0.25">
      <c r="A12" s="101" t="s">
        <v>137</v>
      </c>
      <c r="B12" s="157">
        <v>45.276899999999998</v>
      </c>
      <c r="C12" s="68">
        <v>54.723100000000002</v>
      </c>
      <c r="D12" s="95">
        <f t="shared" si="0"/>
        <v>100</v>
      </c>
      <c r="E12" s="157">
        <v>77.162400000000005</v>
      </c>
      <c r="F12" s="68">
        <v>22.837599999999998</v>
      </c>
      <c r="G12" s="95">
        <f t="shared" si="1"/>
        <v>100</v>
      </c>
      <c r="H12" s="157">
        <v>5.1821000000000002</v>
      </c>
      <c r="I12" s="68">
        <v>38.360799999999998</v>
      </c>
      <c r="J12" s="68">
        <v>28.6998</v>
      </c>
      <c r="K12" s="151">
        <v>27.757400000000001</v>
      </c>
      <c r="L12" s="93">
        <f t="shared" si="2"/>
        <v>100.0001</v>
      </c>
      <c r="M12" s="168">
        <v>79.753500000000003</v>
      </c>
      <c r="N12" s="19"/>
    </row>
    <row r="13" spans="1:14" x14ac:dyDescent="0.25">
      <c r="A13" s="100" t="s">
        <v>138</v>
      </c>
      <c r="B13" s="156">
        <v>76.236800000000002</v>
      </c>
      <c r="C13" s="147">
        <v>23.763200000000001</v>
      </c>
      <c r="D13" s="161">
        <f t="shared" si="0"/>
        <v>100</v>
      </c>
      <c r="E13" s="156">
        <v>69.596999999999994</v>
      </c>
      <c r="F13" s="147">
        <v>30.402999999999999</v>
      </c>
      <c r="G13" s="161">
        <f t="shared" si="1"/>
        <v>100</v>
      </c>
      <c r="H13" s="156">
        <v>11.1143</v>
      </c>
      <c r="I13" s="147">
        <v>59.633600000000001</v>
      </c>
      <c r="J13" s="147">
        <v>16.305800000000001</v>
      </c>
      <c r="K13" s="150">
        <v>12.946199999999999</v>
      </c>
      <c r="L13" s="164">
        <f t="shared" si="2"/>
        <v>99.999900000000011</v>
      </c>
      <c r="M13" s="167">
        <v>6.6201999999999996</v>
      </c>
      <c r="N13" s="19"/>
    </row>
    <row r="14" spans="1:14" x14ac:dyDescent="0.25">
      <c r="A14" s="100" t="s">
        <v>139</v>
      </c>
      <c r="B14" s="156">
        <v>47.969000000000001</v>
      </c>
      <c r="C14" s="147">
        <v>52.030999999999999</v>
      </c>
      <c r="D14" s="161">
        <f t="shared" si="0"/>
        <v>100</v>
      </c>
      <c r="E14" s="156">
        <v>69.029300000000006</v>
      </c>
      <c r="F14" s="147">
        <v>30.970700000000001</v>
      </c>
      <c r="G14" s="161">
        <f t="shared" si="1"/>
        <v>100</v>
      </c>
      <c r="H14" s="156">
        <v>8.2957000000000001</v>
      </c>
      <c r="I14" s="147">
        <v>37.126199999999997</v>
      </c>
      <c r="J14" s="147">
        <v>24.380700000000001</v>
      </c>
      <c r="K14" s="150">
        <v>30.197399999999998</v>
      </c>
      <c r="L14" s="164">
        <f t="shared" si="2"/>
        <v>100</v>
      </c>
      <c r="M14" s="167">
        <v>27.458200000000001</v>
      </c>
      <c r="N14" s="19"/>
    </row>
    <row r="15" spans="1:14" x14ac:dyDescent="0.25">
      <c r="A15" s="100" t="s">
        <v>140</v>
      </c>
      <c r="B15" s="156">
        <v>36.675199999999997</v>
      </c>
      <c r="C15" s="147">
        <v>63.324800000000003</v>
      </c>
      <c r="D15" s="161">
        <f t="shared" si="0"/>
        <v>100</v>
      </c>
      <c r="E15" s="156">
        <v>93.040099999999995</v>
      </c>
      <c r="F15" s="147">
        <v>6.9599000000000002</v>
      </c>
      <c r="G15" s="161">
        <f t="shared" si="1"/>
        <v>100</v>
      </c>
      <c r="H15" s="156">
        <v>0.7611</v>
      </c>
      <c r="I15" s="147">
        <v>20.126799999999999</v>
      </c>
      <c r="J15" s="147">
        <v>25.380500000000001</v>
      </c>
      <c r="K15" s="150">
        <v>53.731499999999997</v>
      </c>
      <c r="L15" s="164">
        <f t="shared" si="2"/>
        <v>99.999899999999997</v>
      </c>
      <c r="M15" s="167">
        <v>4.5346000000000002</v>
      </c>
      <c r="N15" s="19"/>
    </row>
    <row r="16" spans="1:14" ht="24" x14ac:dyDescent="0.25">
      <c r="A16" s="100" t="s">
        <v>141</v>
      </c>
      <c r="B16" s="156">
        <v>34.064999999999998</v>
      </c>
      <c r="C16" s="147">
        <v>65.935000000000002</v>
      </c>
      <c r="D16" s="161">
        <f t="shared" si="0"/>
        <v>100</v>
      </c>
      <c r="E16" s="156">
        <v>87.396600000000007</v>
      </c>
      <c r="F16" s="147">
        <v>12.603400000000001</v>
      </c>
      <c r="G16" s="161">
        <f t="shared" si="1"/>
        <v>100</v>
      </c>
      <c r="H16" s="156">
        <v>0.83309999999999995</v>
      </c>
      <c r="I16" s="147">
        <v>32.849600000000002</v>
      </c>
      <c r="J16" s="147">
        <v>38.778500000000001</v>
      </c>
      <c r="K16" s="150">
        <v>27.538799999999998</v>
      </c>
      <c r="L16" s="164">
        <f t="shared" si="2"/>
        <v>100</v>
      </c>
      <c r="M16" s="167">
        <v>15.822100000000001</v>
      </c>
      <c r="N16" s="19"/>
    </row>
    <row r="17" spans="1:14" x14ac:dyDescent="0.25">
      <c r="A17" s="100" t="s">
        <v>142</v>
      </c>
      <c r="B17" s="156">
        <v>16.538499999999999</v>
      </c>
      <c r="C17" s="147">
        <v>83.461500000000001</v>
      </c>
      <c r="D17" s="161">
        <f t="shared" si="0"/>
        <v>100</v>
      </c>
      <c r="E17" s="156">
        <v>87.753</v>
      </c>
      <c r="F17" s="147">
        <v>12.247</v>
      </c>
      <c r="G17" s="161">
        <f t="shared" si="1"/>
        <v>100</v>
      </c>
      <c r="H17" s="156">
        <v>1.5717000000000001</v>
      </c>
      <c r="I17" s="147">
        <v>27.111999999999998</v>
      </c>
      <c r="J17" s="147">
        <v>26.620799999999999</v>
      </c>
      <c r="K17" s="150">
        <v>44.695500000000003</v>
      </c>
      <c r="L17" s="164">
        <f t="shared" si="2"/>
        <v>100</v>
      </c>
      <c r="M17" s="167">
        <v>2.4399000000000002</v>
      </c>
      <c r="N17" s="19"/>
    </row>
    <row r="18" spans="1:14" x14ac:dyDescent="0.25">
      <c r="A18" s="100" t="s">
        <v>143</v>
      </c>
      <c r="B18" s="156">
        <v>11.216900000000001</v>
      </c>
      <c r="C18" s="147">
        <v>88.783100000000005</v>
      </c>
      <c r="D18" s="161">
        <f t="shared" si="0"/>
        <v>100</v>
      </c>
      <c r="E18" s="156">
        <v>92.476100000000002</v>
      </c>
      <c r="F18" s="147">
        <v>7.5239000000000003</v>
      </c>
      <c r="G18" s="161">
        <f t="shared" si="1"/>
        <v>100</v>
      </c>
      <c r="H18" s="156">
        <v>0.66320000000000001</v>
      </c>
      <c r="I18" s="147">
        <v>27.132400000000001</v>
      </c>
      <c r="J18" s="147">
        <v>53.681699999999999</v>
      </c>
      <c r="K18" s="150">
        <v>18.5228</v>
      </c>
      <c r="L18" s="164">
        <f t="shared" si="2"/>
        <v>100.0001</v>
      </c>
      <c r="M18" s="167">
        <v>4.1923000000000004</v>
      </c>
      <c r="N18" s="19"/>
    </row>
    <row r="19" spans="1:14" x14ac:dyDescent="0.25">
      <c r="A19" s="100" t="s">
        <v>144</v>
      </c>
      <c r="B19" s="156">
        <v>39.853499999999997</v>
      </c>
      <c r="C19" s="147">
        <v>60.146500000000003</v>
      </c>
      <c r="D19" s="161">
        <f t="shared" si="0"/>
        <v>100</v>
      </c>
      <c r="E19" s="156">
        <v>36.716900000000003</v>
      </c>
      <c r="F19" s="147">
        <v>63.283099999999997</v>
      </c>
      <c r="G19" s="161">
        <f t="shared" si="1"/>
        <v>100</v>
      </c>
      <c r="H19" s="156">
        <v>8.3879000000000001</v>
      </c>
      <c r="I19" s="147">
        <v>55.957900000000002</v>
      </c>
      <c r="J19" s="147">
        <v>21.378499999999999</v>
      </c>
      <c r="K19" s="150">
        <v>14.275700000000001</v>
      </c>
      <c r="L19" s="164">
        <f t="shared" si="2"/>
        <v>100</v>
      </c>
      <c r="M19" s="167">
        <v>2.0516000000000001</v>
      </c>
      <c r="N19" s="19"/>
    </row>
    <row r="20" spans="1:14" ht="24" x14ac:dyDescent="0.25">
      <c r="A20" s="102" t="s">
        <v>145</v>
      </c>
      <c r="B20" s="156">
        <v>54.978099999999998</v>
      </c>
      <c r="C20" s="147">
        <v>45.021900000000002</v>
      </c>
      <c r="D20" s="161">
        <f t="shared" si="0"/>
        <v>100</v>
      </c>
      <c r="E20" s="156">
        <v>79.204499999999996</v>
      </c>
      <c r="F20" s="147">
        <v>20.795500000000001</v>
      </c>
      <c r="G20" s="161">
        <f t="shared" si="1"/>
        <v>100</v>
      </c>
      <c r="H20" s="156">
        <v>4.2965</v>
      </c>
      <c r="I20" s="147">
        <v>44.4544</v>
      </c>
      <c r="J20" s="147">
        <v>26.991900000000001</v>
      </c>
      <c r="K20" s="150">
        <v>24.257300000000001</v>
      </c>
      <c r="L20" s="164">
        <f t="shared" si="2"/>
        <v>100.0001</v>
      </c>
      <c r="M20" s="167">
        <v>16.634599999999999</v>
      </c>
      <c r="N20" s="19"/>
    </row>
    <row r="21" spans="1:14" ht="15.75" thickBot="1" x14ac:dyDescent="0.3">
      <c r="A21" s="104" t="s">
        <v>16</v>
      </c>
      <c r="B21" s="158">
        <v>51.3703</v>
      </c>
      <c r="C21" s="62">
        <v>48.6297</v>
      </c>
      <c r="D21" s="96">
        <f t="shared" si="0"/>
        <v>100</v>
      </c>
      <c r="E21" s="158">
        <v>71.689700000000002</v>
      </c>
      <c r="F21" s="62">
        <v>28.310300000000002</v>
      </c>
      <c r="G21" s="96">
        <f t="shared" si="1"/>
        <v>100</v>
      </c>
      <c r="H21" s="158">
        <v>5.3365</v>
      </c>
      <c r="I21" s="62">
        <v>42.315899999999999</v>
      </c>
      <c r="J21" s="62">
        <v>27.5627</v>
      </c>
      <c r="K21" s="152">
        <v>24.7849</v>
      </c>
      <c r="L21" s="83">
        <f t="shared" si="2"/>
        <v>100</v>
      </c>
      <c r="M21" s="169">
        <v>100</v>
      </c>
      <c r="N21" s="19"/>
    </row>
    <row r="22" spans="1:14" ht="18" customHeight="1" x14ac:dyDescent="0.25">
      <c r="A22" s="239" t="s">
        <v>146</v>
      </c>
      <c r="B22" s="239"/>
      <c r="C22" s="239"/>
      <c r="D22" s="239"/>
      <c r="E22" s="239"/>
      <c r="F22" s="239"/>
      <c r="G22" s="239"/>
      <c r="H22" s="239"/>
      <c r="I22" s="239"/>
      <c r="J22" s="239"/>
      <c r="K22" s="239"/>
      <c r="L22" s="239"/>
      <c r="M22" s="239"/>
      <c r="N22" s="239"/>
    </row>
    <row r="23" spans="1:14" ht="27" customHeight="1" x14ac:dyDescent="0.25">
      <c r="A23" s="239" t="s">
        <v>147</v>
      </c>
      <c r="B23" s="239"/>
      <c r="C23" s="239"/>
      <c r="D23" s="239"/>
      <c r="E23" s="239"/>
      <c r="F23" s="239"/>
      <c r="G23" s="239"/>
      <c r="H23" s="239"/>
      <c r="I23" s="239"/>
      <c r="J23" s="239"/>
      <c r="K23" s="239"/>
      <c r="L23" s="239"/>
      <c r="M23" s="239"/>
      <c r="N23" s="239"/>
    </row>
    <row r="24" spans="1:14" x14ac:dyDescent="0.25">
      <c r="A24" s="52" t="s">
        <v>148</v>
      </c>
      <c r="B24" s="52"/>
      <c r="C24" s="52"/>
      <c r="D24" s="52"/>
      <c r="E24" s="52"/>
      <c r="F24" s="52"/>
      <c r="G24" s="52"/>
      <c r="H24" s="52"/>
      <c r="I24" s="52"/>
      <c r="J24" s="52"/>
      <c r="K24" s="52"/>
      <c r="L24" s="52"/>
      <c r="M24" s="52"/>
      <c r="N24" s="52"/>
    </row>
    <row r="25" spans="1:14" ht="24.75" customHeight="1" x14ac:dyDescent="0.25">
      <c r="A25" s="244" t="s">
        <v>152</v>
      </c>
      <c r="B25" s="244"/>
      <c r="C25" s="244"/>
      <c r="D25" s="244"/>
      <c r="E25" s="244"/>
      <c r="F25" s="244"/>
      <c r="G25" s="244"/>
      <c r="H25" s="244"/>
      <c r="I25" s="244"/>
      <c r="J25" s="244"/>
      <c r="K25" s="244"/>
      <c r="L25" s="244"/>
      <c r="M25" s="244"/>
      <c r="N25" s="244"/>
    </row>
    <row r="26" spans="1:14" x14ac:dyDescent="0.25">
      <c r="A26" s="52" t="s">
        <v>32</v>
      </c>
      <c r="B26" s="52"/>
      <c r="C26" s="52"/>
      <c r="D26" s="52"/>
      <c r="E26" s="52"/>
      <c r="F26" s="52"/>
      <c r="G26" s="52"/>
      <c r="H26" s="52"/>
      <c r="I26" s="52"/>
      <c r="J26" s="52"/>
      <c r="K26" s="52"/>
      <c r="L26" s="52"/>
      <c r="M26" s="52"/>
      <c r="N26" s="52"/>
    </row>
    <row r="27" spans="1:14" x14ac:dyDescent="0.25">
      <c r="A27" s="42" t="s">
        <v>33</v>
      </c>
      <c r="B27" s="42"/>
      <c r="C27" s="78"/>
      <c r="D27" s="42"/>
      <c r="E27" s="42"/>
      <c r="F27" s="78"/>
      <c r="G27" s="42"/>
      <c r="H27" s="42"/>
      <c r="I27" s="42"/>
      <c r="J27" s="42"/>
      <c r="K27" s="78"/>
      <c r="L27" s="42"/>
      <c r="M27" s="52"/>
      <c r="N27" s="52"/>
    </row>
  </sheetData>
  <mergeCells count="8">
    <mergeCell ref="A22:N22"/>
    <mergeCell ref="A23:N23"/>
    <mergeCell ref="A25:N25"/>
    <mergeCell ref="A4:A5"/>
    <mergeCell ref="B4:D4"/>
    <mergeCell ref="E4:G4"/>
    <mergeCell ref="H4:L4"/>
    <mergeCell ref="M4:M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Table 1</vt:lpstr>
      <vt:lpstr>Table 2</vt:lpstr>
      <vt:lpstr>Graphique 1</vt:lpstr>
      <vt:lpstr>Graph1 données</vt:lpstr>
      <vt:lpstr>Table 3 </vt:lpstr>
      <vt:lpstr>Table 4</vt:lpstr>
      <vt:lpstr>Table 5</vt:lpstr>
      <vt:lpstr>Table 6</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MACOURA, Touré (DARES)</dc:creator>
  <cp:lastModifiedBy>CAYET, Thomas (DARES)</cp:lastModifiedBy>
  <dcterms:created xsi:type="dcterms:W3CDTF">2019-10-11T12:46:07Z</dcterms:created>
  <dcterms:modified xsi:type="dcterms:W3CDTF">2020-05-06T08:28:04Z</dcterms:modified>
</cp:coreProperties>
</file>