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405" windowWidth="15990" windowHeight="11955" activeTab="0"/>
  </bookViews>
  <sheets>
    <sheet name="Graph1 données" sheetId="1" r:id="rId1"/>
    <sheet name="Tab1" sheetId="2" r:id="rId2"/>
    <sheet name="Tab2" sheetId="3" r:id="rId3"/>
    <sheet name="Graph2 données" sheetId="4" r:id="rId4"/>
    <sheet name="Tab3" sheetId="5" r:id="rId5"/>
    <sheet name="Tab4" sheetId="6" r:id="rId6"/>
    <sheet name="Tab5" sheetId="7" r:id="rId7"/>
    <sheet name="Tab6" sheetId="8" r:id="rId8"/>
    <sheet name="Focus" sheetId="9" r:id="rId9"/>
  </sheets>
  <definedNames>
    <definedName name="apprenti">#REF!</definedName>
    <definedName name="qualif">#REF!</definedName>
    <definedName name="RESULT">#REF!</definedName>
  </definedNames>
  <calcPr fullCalcOnLoad="1"/>
</workbook>
</file>

<file path=xl/sharedStrings.xml><?xml version="1.0" encoding="utf-8"?>
<sst xmlns="http://schemas.openxmlformats.org/spreadsheetml/2006/main" count="328" uniqueCount="213">
  <si>
    <t>Construction</t>
  </si>
  <si>
    <t>Plus de 250 salariés</t>
  </si>
  <si>
    <t>Agriculture, sylviculture, pêche</t>
  </si>
  <si>
    <t>dont jeunes
de moins de 26 ans</t>
  </si>
  <si>
    <t>Information et communication</t>
  </si>
  <si>
    <t>Activités financières et d'assurance</t>
  </si>
  <si>
    <t>Activités immobilières</t>
  </si>
  <si>
    <t>Soutien aux entreprises</t>
  </si>
  <si>
    <t>Autres activités de services</t>
  </si>
  <si>
    <t>Transport et entreposage</t>
  </si>
  <si>
    <t>Hébergement et restauration</t>
  </si>
  <si>
    <t>Fabrication de denrées alimentaires, de boissons et  de produits à base de tabac</t>
  </si>
  <si>
    <t>Fabrication d'équipements électriques, électroniques, informatiques ; fabrication de machines</t>
  </si>
  <si>
    <t xml:space="preserve">Fabrication d'autres produits industriels  </t>
  </si>
  <si>
    <t>Secteur d'activité (1)</t>
  </si>
  <si>
    <t xml:space="preserve">Enseignement, santé humaine et action sociale, admin. publique </t>
  </si>
  <si>
    <t>Coiffure, soins de beauté</t>
  </si>
  <si>
    <t xml:space="preserve">(1) Nomenclature agrégée fondée sur la NAF rév.2 : dans le tertiaire, le soutien aux entreprises couvre les secteurs des activités scientifiques et techniques et de services administratifs et de soutien.  </t>
  </si>
  <si>
    <t>En %</t>
  </si>
  <si>
    <t>Industrie</t>
  </si>
  <si>
    <t xml:space="preserve">Tertiaire     </t>
  </si>
  <si>
    <t>Champ : France entière.</t>
  </si>
  <si>
    <t>Sexe</t>
  </si>
  <si>
    <t xml:space="preserve">Hommes </t>
  </si>
  <si>
    <t xml:space="preserve">Femmes </t>
  </si>
  <si>
    <t>Age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</si>
  <si>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</si>
  <si>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</si>
  <si>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</si>
  <si>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</si>
  <si>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</si>
  <si>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</si>
  <si>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</si>
  <si>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</si>
  <si>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</si>
  <si>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</si>
  <si>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 xml:space="preserve">Salarié </t>
  </si>
  <si>
    <t xml:space="preserve">Demandeur d'emploi </t>
  </si>
  <si>
    <t>Inactivité</t>
  </si>
  <si>
    <t>Certificat de qualification professionnelle (CQP)</t>
  </si>
  <si>
    <t xml:space="preserve">Statut du contrat </t>
  </si>
  <si>
    <t>CDD (y compris le travail temporaire)</t>
  </si>
  <si>
    <t xml:space="preserve">CDI </t>
  </si>
  <si>
    <t xml:space="preserve">12 mois </t>
  </si>
  <si>
    <t xml:space="preserve">24 mois </t>
  </si>
  <si>
    <t>40 % et plus</t>
  </si>
  <si>
    <t>Aucun diplôme ni titre professionnel</t>
  </si>
  <si>
    <t xml:space="preserve">I à II (diplôme de niveau Bac + 3 ou plus) </t>
  </si>
  <si>
    <t>III (diplôme de niveau Bac + 2 : DUT,BTS ...)</t>
  </si>
  <si>
    <t xml:space="preserve">Certification ou qualification enregistrée au RNCP autre qu'un CQP. </t>
  </si>
  <si>
    <t>Qualification reconnue dans les classifications d'une convention collective nationale non inscrit au RNCP.</t>
  </si>
  <si>
    <t xml:space="preserve">(2) Durée des enseignements généraux, professionnels et technologiques et des actions d'évaluation et d'accompagnement. </t>
  </si>
  <si>
    <t>Mode de reconnaissance de la qualification (1)</t>
  </si>
  <si>
    <t>Total</t>
  </si>
  <si>
    <t xml:space="preserve">moins de 200 </t>
  </si>
  <si>
    <t xml:space="preserve">200 à 499 </t>
  </si>
  <si>
    <t>500 à 799</t>
  </si>
  <si>
    <t>800 et plus</t>
  </si>
  <si>
    <t>Contrat aidé, stag. form. prof</t>
  </si>
  <si>
    <t>Demandeur d'emploi</t>
  </si>
  <si>
    <t>(1) Les diplômes et titres à finalité professionnelle délivrés au nom de l'Etat appartiennent à la catégorie "Certification ou qualification enregistrée au RNCP (répertoire national des certifications professionnelles) autre qu'un CQP (certificat de qualification professionnelle)". Appartiennent à cette catégorie une partie des qualifications reconnues dans les classifications d'une convention collective nationale.</t>
  </si>
  <si>
    <t>200 et plus</t>
  </si>
  <si>
    <t xml:space="preserve">Industrie </t>
  </si>
  <si>
    <t>Tertiaire</t>
  </si>
  <si>
    <t>Part de la spécialité</t>
  </si>
  <si>
    <t>Domaines de la production</t>
  </si>
  <si>
    <t xml:space="preserve">Métallurgie </t>
  </si>
  <si>
    <t>Génie civil, construction, bois, Bâtiment</t>
  </si>
  <si>
    <t>Mécanique, électricité, électronique</t>
  </si>
  <si>
    <t>Autres domaines de la production</t>
  </si>
  <si>
    <t>Domaines de services</t>
  </si>
  <si>
    <t>Commerce, vente</t>
  </si>
  <si>
    <t>Comptabilité, gestion</t>
  </si>
  <si>
    <t xml:space="preserve">Autres spécialités des échanges et de la gestion </t>
  </si>
  <si>
    <t>Secrétariat, bureautique</t>
  </si>
  <si>
    <t xml:space="preserve">Santé, travail social </t>
  </si>
  <si>
    <t>Accueil, hôtellerie, tourisme</t>
  </si>
  <si>
    <t>Autres spécialités, essentiellement du domaine des services</t>
  </si>
  <si>
    <t>(2) Durée des enseignements généraux, professionnels et technologiques et des actions d'évaluation et d'accompagnement.</t>
  </si>
  <si>
    <t>Durée de la formation (2)(en heures)</t>
  </si>
  <si>
    <t xml:space="preserve">Situation avant l'entrée en contrat </t>
  </si>
  <si>
    <t>Scolarité,
université</t>
  </si>
  <si>
    <t>Salarié</t>
  </si>
  <si>
    <t>Durée de la formation (2) (en heures)</t>
  </si>
  <si>
    <t>Agriculture</t>
  </si>
  <si>
    <t>Transformations agro-alimentaires, alimentation, cuisine</t>
  </si>
  <si>
    <t xml:space="preserve"> Activités immobilières</t>
  </si>
  <si>
    <t xml:space="preserve"> Autres secteurs du tertiaire</t>
  </si>
  <si>
    <t>Commerce, réparation d'automobiles et de motocycles</t>
  </si>
  <si>
    <t>Transport, manutention, magasinage</t>
  </si>
  <si>
    <t>Total des embauches</t>
  </si>
  <si>
    <t xml:space="preserve">Secteurs </t>
  </si>
  <si>
    <t>Certification ou qualification enregistrée au RNCP autre qu'un CQP</t>
  </si>
  <si>
    <t>Scolarité, université</t>
  </si>
  <si>
    <t>Ensemble des contrats</t>
  </si>
  <si>
    <t>Situation avant contrat (1)</t>
  </si>
  <si>
    <t>Dont contrats de formation en alternance (2)</t>
  </si>
  <si>
    <t>(2) Contrats d'apprentissage et de professionnalisation.</t>
  </si>
  <si>
    <t>CQP et qualification reconnue dans les classifications d'une convention collective nationale</t>
  </si>
  <si>
    <t>Certification ou qualification enregistrée au RNCP autre qu'un CQP.</t>
  </si>
  <si>
    <t>Qualification reconnues dans les classifications d'une convention collective nationale</t>
  </si>
  <si>
    <t>total</t>
  </si>
  <si>
    <t>2009*</t>
  </si>
  <si>
    <t>2012*</t>
  </si>
  <si>
    <t xml:space="preserve">Total </t>
  </si>
  <si>
    <t>Niveau du diplôme ou titre le plus élevé obtenu à l'entrée</t>
  </si>
  <si>
    <t>Graphique 1 :  Les nouveaux contrats de professionnalisation</t>
  </si>
  <si>
    <t>* Rupture de série due au changement de mode de comptage des nouveaux contrats enregistrés.</t>
  </si>
  <si>
    <r>
      <t xml:space="preserve">Source : Dares-base de données issu du </t>
    </r>
    <r>
      <rPr>
        <sz val="10"/>
        <rFont val="Arial"/>
        <family val="2"/>
      </rPr>
      <t>système Extrapro de gestion informatisée des contrats de professionnalisation</t>
    </r>
    <r>
      <rPr>
        <sz val="10"/>
        <color indexed="8"/>
        <rFont val="Arial"/>
        <family val="2"/>
      </rPr>
      <t>, remontées OPCA.</t>
    </r>
  </si>
  <si>
    <t xml:space="preserve">Tableau 1: Les bénéficiaires de contrats de professionnalisation </t>
  </si>
  <si>
    <t>De 26 à 44 ans</t>
  </si>
  <si>
    <t>IV (BAC prof., tech., général, Brevet tech. ou prof.)</t>
  </si>
  <si>
    <t>V (diplôme ou titre de niveau CAP-BEP)</t>
  </si>
  <si>
    <t xml:space="preserve">Dont : </t>
  </si>
  <si>
    <t>Industries extractives,  énergie, eau, gestion des déchets et dépollution</t>
  </si>
  <si>
    <t>De 0 à 4 salariés</t>
  </si>
  <si>
    <t>De 5 à 9 salariés</t>
  </si>
  <si>
    <t>De 10 à 49 salariés</t>
  </si>
  <si>
    <t>De 50 à 199 salariés</t>
  </si>
  <si>
    <t>De 200 à 250 salariés</t>
  </si>
  <si>
    <t>Tableau 2 : Les employeurs utlisateurs des contrats de professionnalisation</t>
  </si>
  <si>
    <t>De 6 à 11 mois</t>
  </si>
  <si>
    <t xml:space="preserve">De 13 à 23 mois </t>
  </si>
  <si>
    <t xml:space="preserve">
Moins de 200 heures </t>
  </si>
  <si>
    <t xml:space="preserve">De 500 à 799 heures </t>
  </si>
  <si>
    <t>De 200 à 499 heures</t>
  </si>
  <si>
    <t>De 25 à 29 %</t>
  </si>
  <si>
    <t>De 30 à 34 %</t>
  </si>
  <si>
    <t>De 35 à 39 %</t>
  </si>
  <si>
    <t xml:space="preserve">Tableau 3:  Les caractéristiques des contrats de professionnalisation </t>
  </si>
  <si>
    <t xml:space="preserve">De 0 à 9 </t>
  </si>
  <si>
    <t>De 10 à 49</t>
  </si>
  <si>
    <t>De 50 à 199</t>
  </si>
  <si>
    <t xml:space="preserve">Moins de 200 </t>
  </si>
  <si>
    <t xml:space="preserve">De 200 à 499 </t>
  </si>
  <si>
    <t>De 500 à 799</t>
  </si>
  <si>
    <t xml:space="preserve">Janvier 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</si>
  <si>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</si>
  <si>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</si>
  <si>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</si>
  <si>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</si>
  <si>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</si>
  <si>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</si>
  <si>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</si>
  <si>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</si>
  <si>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</si>
  <si>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</si>
  <si>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</si>
  <si>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Champ: France entière</t>
  </si>
  <si>
    <t>Qualifications reconnues dans les classifications d'une convention collective nationale non inscrit au RNCP.</t>
  </si>
  <si>
    <t>Champ : France entière.</t>
  </si>
  <si>
    <t>moins de 26 ans</t>
  </si>
  <si>
    <t>26 ans et plus</t>
  </si>
  <si>
    <t>En contrat aidé</t>
  </si>
  <si>
    <t>Salarié (hors contrat aidé)</t>
  </si>
  <si>
    <t>Evolution des embauches (en %)</t>
  </si>
  <si>
    <t xml:space="preserve">Nombre de nouveaux contrats </t>
  </si>
  <si>
    <t>Taille de l'entreprise
 (nombre de salariés)</t>
  </si>
  <si>
    <t xml:space="preserve">Part des sortants </t>
  </si>
  <si>
    <t>Situation à six mois</t>
  </si>
  <si>
    <t>Emploi</t>
  </si>
  <si>
    <t>Formation</t>
  </si>
  <si>
    <t>Chômage</t>
  </si>
  <si>
    <t>Femmes</t>
  </si>
  <si>
    <t>Âge à l'entrée</t>
  </si>
  <si>
    <t>Moins de 26 ans</t>
  </si>
  <si>
    <t>Situation avant l'entrée</t>
  </si>
  <si>
    <t>Scolarité,université</t>
  </si>
  <si>
    <t>Emploi (aidé ou non)</t>
  </si>
  <si>
    <t>Type de certification préparée</t>
  </si>
  <si>
    <t>Qualification reconnue dans les classifications d'une convention collective nationale non inscrite au RNCP.</t>
  </si>
  <si>
    <t xml:space="preserve">Spécialité de la qualification </t>
  </si>
  <si>
    <t>Production industrielle, bâtiment</t>
  </si>
  <si>
    <t xml:space="preserve">Ensemble </t>
  </si>
  <si>
    <t xml:space="preserve"> 2013/2014</t>
  </si>
  <si>
    <t>2014/2015</t>
  </si>
  <si>
    <t>Tableau 6 : Caractéristiques des contrats de professionnalisation,  selon la spécialité de formation préparée</t>
  </si>
  <si>
    <t>Moins de 25%</t>
  </si>
  <si>
    <t>Lecture : en 2015,dans le secteur agricole, 63,3% des embauches en contrat de professionnalisation  ont lieu dans des entreprises de 0 à 9 salariés, 82,4 % contrats préparent à une certification enregistrée au RNCP autre qu'un CQP et 0,3 % ont une durée de formation de moins de 200h.</t>
  </si>
  <si>
    <t xml:space="preserve">Lecture : en 2015, 55,9 % des contrats de professionalisation dont la formation est spécialisée dans la production préparent à une certification ou qualification enregistrée au RNCP autre qu'un CQP. </t>
  </si>
  <si>
    <t>Lecture : en 2015, 0,7 % des embauches en contrat de professionnalisation sont dans le secteur agricole soit une hausse de 22,1% par rapport à 2014.</t>
  </si>
  <si>
    <t>Lecture : en 2015, 71,4 % des contrats débutés préparent une cerification ou une qualification enregistrée au RNCP autre qu'un CQP soit une hausse de 5,9 % par rapport à 2014.</t>
  </si>
  <si>
    <t>Lecture : en 2015, 89,2 % des contrat de professionnalisation débutés par des sortants de scolarité préparent à une certfication ou qualification enregistrée au RNCP autre qu'un CQP.</t>
  </si>
  <si>
    <t>Lecture : en 2015, 51,3% des contrats de professionnalisation sont signés par des hommes soit  5,1 % de plus qu'en 2014.</t>
  </si>
  <si>
    <t>800 heures ou plus</t>
  </si>
  <si>
    <t>De 45 ans ou plus</t>
  </si>
  <si>
    <t>45 ans ou plus</t>
  </si>
  <si>
    <t xml:space="preserve">(1) Situation déclarée par le bénéficiaire. </t>
  </si>
  <si>
    <t>Taille de l'entreprise</t>
  </si>
  <si>
    <t xml:space="preserve">Mode de reconnaissance de la qualification </t>
  </si>
  <si>
    <t>Durée de la formation (1) :</t>
  </si>
  <si>
    <t xml:space="preserve">(1) Durée des enseignements généraux, professionnels et technologiques et des actions d'évaluation et d'accompagnement. </t>
  </si>
  <si>
    <t>(2) Répartition qui porte sur les contrats dont la durée hebdomadaire de travail déclarée est de 35 heures (environ 87 % des entrées).</t>
  </si>
  <si>
    <r>
      <t xml:space="preserve">En pourcentage de la durée du CDD ou de l'action de professionnalisation </t>
    </r>
    <r>
      <rPr>
        <i/>
        <sz val="9"/>
        <rFont val="Calibri"/>
        <family val="2"/>
      </rPr>
      <t>(2)</t>
    </r>
  </si>
  <si>
    <t>Personne en recherche d'emploi</t>
  </si>
  <si>
    <t xml:space="preserve">Source : Dares- base de données issue du système Extrapro de gestion informatisée des contrats de professionnalisation, remontées OPCA. </t>
  </si>
  <si>
    <t xml:space="preserve">Durée du CDD ou de la période de professionnalisation </t>
  </si>
  <si>
    <t>Spécialité de la formation (1)</t>
  </si>
  <si>
    <t>Mode de reconnaissance de la qualification (2)</t>
  </si>
  <si>
    <t>Durée de la formation (3) (en heures)</t>
  </si>
  <si>
    <t>(2) Les diplômes et titres à finalité professionnelle délivrés au nom de l'Etat appartiennent à la catégorie "Certification ou qualification enregistrée au RNCP (répertoire national des certifications professionnelles) autre qu'un CQP (certificat de qualification professionnelle)". Appartiennent à cette catégorie une partie des qualifications reconnues dans les classifications d'une convention collective nationale.</t>
  </si>
  <si>
    <t>(3) Durée des enseignements généraux, professionnels et technologiques et des actions d'évaluation et d'accompagnement.</t>
  </si>
  <si>
    <t>Hommes</t>
  </si>
  <si>
    <t xml:space="preserve">Emploi aidé, stag. form. prof </t>
  </si>
  <si>
    <t xml:space="preserve">Tableau 4 : Caractéristiques des contrats de professionnalisation selon la situation avant l'entrée en contrat </t>
  </si>
  <si>
    <t>Tableau 5  : Caractéristiques des contrats de professionnalisation selon le secteur d’activité de l’employeur</t>
  </si>
  <si>
    <t>Tableau : Situation profressionnelle à six mois des sortants de contrat de professionnalisation en 2014</t>
  </si>
  <si>
    <t>Emploi durable non aidé</t>
  </si>
  <si>
    <t xml:space="preserve">Lecture : 52,5 % des sortants de contrat de professionnalisation en 2014 étaient des hommes. Six mois après leur sortie de contrat, ils sont 73,3 % à être en emploi. </t>
  </si>
  <si>
    <t>Champs : Sortants de contrat de professionnalisation en 2014, France entière.</t>
  </si>
  <si>
    <t>Source : Dares, enquête sur l'insertion des sortants d'un contrat de professionnalisation.</t>
  </si>
  <si>
    <t>(1) Nomenclature des spécialités de formation.</t>
  </si>
  <si>
    <t>Graphique 2  :  Saisonnalité des embauches en contrat de professionnalisation  selon la situation avant contrat en 2015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</si>
</sst>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&quot;+&quot;\ 0.0%"/>
    <numFmt numFmtId="175" formatCode="&quot;+&quot;\ #,##0.0"/>
    <numFmt numFmtId="176" formatCode="&quot;+&quot;#,##0.0"/>
    <numFmt numFmtId="177" formatCode="&quot;(2)&quot;\ #,##0.0"/>
    <numFmt numFmtId="178" formatCode="0.0"/>
    <numFmt numFmtId="179" formatCode="\ 0.0%"/>
    <numFmt numFmtId="180" formatCode="0.0000"/>
    <numFmt numFmtId="181" formatCode="&quot;+&quot;\ 0%"/>
    <numFmt numFmtId="182" formatCode="\'\3\'#,##0.0"/>
    <numFmt numFmtId="183" formatCode="\(\3\)\ #,##0.0"/>
    <numFmt numFmtId="184" formatCode="\(\4\)\ #,##0.0"/>
    <numFmt numFmtId="185" formatCode="\(\2\)\ #,##0.0"/>
    <numFmt numFmtId="186" formatCode="\(\5\)\ #,##0.0"/>
    <numFmt numFmtId="187" formatCode="\(\6\)\ #,##0.0"/>
    <numFmt numFmtId="188" formatCode="\(\7\)\ 0.0"/>
    <numFmt numFmtId="189" formatCode="\(\9\)\ 0.0"/>
    <numFmt numFmtId="190" formatCode="&quot;Vrai&quot;;&quot;Vrai&quot;;&quot;Faux&quot;"/>
    <numFmt numFmtId="191" formatCode="&quot;Actif&quot;;&quot;Actif&quot;;&quot;Inactif&quot;"/>
    <numFmt numFmtId="192" formatCode="\(\10\)\ 0.0"/>
    <numFmt numFmtId="193" formatCode="&quot;(9)&quot;\ 0.0"/>
    <numFmt numFmtId="194" formatCode="&quot;(10)&quot;\ 0.0"/>
    <numFmt numFmtId="195" formatCode="\(\8\)\ 0.0"/>
    <numFmt numFmtId="196" formatCode="&quot;(8)&quot;\ 0.0"/>
    <numFmt numFmtId="197" formatCode="0.00000"/>
    <numFmt numFmtId="198" formatCode="0.000"/>
    <numFmt numFmtId="19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2" fontId="11" fillId="0" borderId="15" xfId="0" applyNumberFormat="1" applyFont="1" applyBorder="1" applyAlignment="1" applyProtection="1">
      <alignment wrapText="1"/>
      <protection locked="0"/>
    </xf>
    <xf numFmtId="172" fontId="11" fillId="0" borderId="16" xfId="0" applyNumberFormat="1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2" fontId="10" fillId="0" borderId="15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73" fontId="6" fillId="0" borderId="0" xfId="53" applyNumberFormat="1" applyFont="1" applyBorder="1" applyAlignment="1">
      <alignment/>
    </xf>
    <xf numFmtId="11" fontId="11" fillId="0" borderId="0" xfId="0" applyNumberFormat="1" applyFont="1" applyAlignment="1">
      <alignment/>
    </xf>
    <xf numFmtId="178" fontId="6" fillId="0" borderId="19" xfId="0" applyNumberFormat="1" applyFont="1" applyBorder="1" applyAlignment="1">
      <alignment horizontal="right"/>
    </xf>
    <xf numFmtId="178" fontId="6" fillId="0" borderId="20" xfId="0" applyNumberFormat="1" applyFont="1" applyBorder="1" applyAlignment="1">
      <alignment horizontal="right"/>
    </xf>
    <xf numFmtId="178" fontId="6" fillId="0" borderId="19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8" fontId="6" fillId="0" borderId="21" xfId="0" applyNumberFormat="1" applyFont="1" applyBorder="1" applyAlignment="1">
      <alignment horizontal="center"/>
    </xf>
    <xf numFmtId="178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52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 wrapText="1"/>
    </xf>
    <xf numFmtId="172" fontId="6" fillId="0" borderId="15" xfId="0" applyNumberFormat="1" applyFont="1" applyBorder="1" applyAlignment="1" applyProtection="1">
      <alignment wrapText="1"/>
      <protection locked="0"/>
    </xf>
    <xf numFmtId="172" fontId="6" fillId="0" borderId="16" xfId="0" applyNumberFormat="1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/>
    </xf>
    <xf numFmtId="172" fontId="6" fillId="0" borderId="22" xfId="0" applyNumberFormat="1" applyFont="1" applyBorder="1" applyAlignment="1" applyProtection="1">
      <alignment wrapText="1"/>
      <protection locked="0"/>
    </xf>
    <xf numFmtId="172" fontId="6" fillId="0" borderId="24" xfId="0" applyNumberFormat="1" applyFont="1" applyBorder="1" applyAlignment="1" applyProtection="1">
      <alignment wrapText="1"/>
      <protection locked="0"/>
    </xf>
    <xf numFmtId="172" fontId="6" fillId="0" borderId="18" xfId="0" applyNumberFormat="1" applyFont="1" applyBorder="1" applyAlignment="1">
      <alignment/>
    </xf>
    <xf numFmtId="172" fontId="6" fillId="0" borderId="18" xfId="0" applyNumberFormat="1" applyFont="1" applyBorder="1" applyAlignment="1">
      <alignment horizontal="right"/>
    </xf>
    <xf numFmtId="172" fontId="6" fillId="0" borderId="25" xfId="0" applyNumberFormat="1" applyFont="1" applyBorder="1" applyAlignment="1" applyProtection="1">
      <alignment wrapText="1"/>
      <protection locked="0"/>
    </xf>
    <xf numFmtId="172" fontId="6" fillId="0" borderId="26" xfId="0" applyNumberFormat="1" applyFont="1" applyBorder="1" applyAlignment="1" applyProtection="1">
      <alignment wrapText="1"/>
      <protection locked="0"/>
    </xf>
    <xf numFmtId="172" fontId="6" fillId="0" borderId="27" xfId="0" applyNumberFormat="1" applyFont="1" applyBorder="1" applyAlignment="1" applyProtection="1">
      <alignment wrapText="1"/>
      <protection locked="0"/>
    </xf>
    <xf numFmtId="172" fontId="6" fillId="0" borderId="28" xfId="0" applyNumberFormat="1" applyFont="1" applyBorder="1" applyAlignment="1" applyProtection="1">
      <alignment wrapText="1"/>
      <protection locked="0"/>
    </xf>
    <xf numFmtId="172" fontId="6" fillId="0" borderId="15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2" fontId="6" fillId="0" borderId="15" xfId="0" applyNumberFormat="1" applyFont="1" applyBorder="1" applyAlignment="1" applyProtection="1">
      <alignment horizontal="center" wrapText="1"/>
      <protection locked="0"/>
    </xf>
    <xf numFmtId="172" fontId="6" fillId="0" borderId="18" xfId="0" applyNumberFormat="1" applyFont="1" applyBorder="1" applyAlignment="1" applyProtection="1">
      <alignment horizontal="center" wrapText="1"/>
      <protection/>
    </xf>
    <xf numFmtId="172" fontId="6" fillId="0" borderId="23" xfId="0" applyNumberFormat="1" applyFont="1" applyBorder="1" applyAlignment="1" applyProtection="1">
      <alignment horizontal="center" wrapText="1"/>
      <protection/>
    </xf>
    <xf numFmtId="172" fontId="6" fillId="0" borderId="30" xfId="0" applyNumberFormat="1" applyFont="1" applyBorder="1" applyAlignment="1" applyProtection="1">
      <alignment horizontal="center" wrapText="1"/>
      <protection/>
    </xf>
    <xf numFmtId="172" fontId="6" fillId="0" borderId="18" xfId="0" applyNumberFormat="1" applyFont="1" applyBorder="1" applyAlignment="1" applyProtection="1">
      <alignment horizontal="center" wrapText="1"/>
      <protection locked="0"/>
    </xf>
    <xf numFmtId="178" fontId="6" fillId="0" borderId="25" xfId="0" applyNumberFormat="1" applyFont="1" applyBorder="1" applyAlignment="1" applyProtection="1">
      <alignment horizontal="center" wrapText="1"/>
      <protection locked="0"/>
    </xf>
    <xf numFmtId="178" fontId="6" fillId="0" borderId="30" xfId="0" applyNumberFormat="1" applyFont="1" applyBorder="1" applyAlignment="1" applyProtection="1">
      <alignment horizontal="center" wrapText="1"/>
      <protection locked="0"/>
    </xf>
    <xf numFmtId="178" fontId="6" fillId="0" borderId="18" xfId="0" applyNumberFormat="1" applyFont="1" applyBorder="1" applyAlignment="1" applyProtection="1">
      <alignment horizontal="center" wrapText="1"/>
      <protection/>
    </xf>
    <xf numFmtId="178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8" fontId="6" fillId="0" borderId="2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/>
    </xf>
    <xf numFmtId="178" fontId="6" fillId="0" borderId="15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172" fontId="10" fillId="0" borderId="16" xfId="0" applyNumberFormat="1" applyFont="1" applyBorder="1" applyAlignment="1">
      <alignment horizontal="center"/>
    </xf>
    <xf numFmtId="172" fontId="6" fillId="0" borderId="15" xfId="0" applyNumberFormat="1" applyFont="1" applyBorder="1" applyAlignment="1" applyProtection="1">
      <alignment horizontal="center" wrapText="1"/>
      <protection/>
    </xf>
    <xf numFmtId="172" fontId="6" fillId="0" borderId="22" xfId="0" applyNumberFormat="1" applyFont="1" applyBorder="1" applyAlignment="1" applyProtection="1">
      <alignment horizontal="center" wrapText="1"/>
      <protection/>
    </xf>
    <xf numFmtId="172" fontId="6" fillId="0" borderId="25" xfId="0" applyNumberFormat="1" applyFont="1" applyBorder="1" applyAlignment="1" applyProtection="1">
      <alignment horizontal="center" wrapText="1"/>
      <protection/>
    </xf>
    <xf numFmtId="178" fontId="6" fillId="0" borderId="15" xfId="0" applyNumberFormat="1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>
      <alignment/>
    </xf>
    <xf numFmtId="0" fontId="10" fillId="0" borderId="31" xfId="0" applyFont="1" applyBorder="1" applyAlignment="1" applyProtection="1">
      <alignment horizontal="center" vertical="center" wrapText="1"/>
      <protection locked="0"/>
    </xf>
    <xf numFmtId="172" fontId="6" fillId="0" borderId="32" xfId="0" applyNumberFormat="1" applyFont="1" applyBorder="1" applyAlignment="1" applyProtection="1">
      <alignment wrapText="1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Border="1" applyAlignment="1" applyProtection="1">
      <alignment wrapText="1"/>
      <protection/>
    </xf>
    <xf numFmtId="172" fontId="6" fillId="0" borderId="0" xfId="0" applyNumberFormat="1" applyFont="1" applyBorder="1" applyAlignment="1" applyProtection="1">
      <alignment wrapText="1"/>
      <protection/>
    </xf>
    <xf numFmtId="172" fontId="10" fillId="0" borderId="28" xfId="0" applyNumberFormat="1" applyFont="1" applyBorder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wrapText="1"/>
    </xf>
    <xf numFmtId="172" fontId="6" fillId="0" borderId="37" xfId="0" applyNumberFormat="1" applyFont="1" applyBorder="1" applyAlignment="1" applyProtection="1">
      <alignment wrapText="1"/>
      <protection locked="0"/>
    </xf>
    <xf numFmtId="172" fontId="6" fillId="0" borderId="36" xfId="0" applyNumberFormat="1" applyFont="1" applyBorder="1" applyAlignment="1" applyProtection="1">
      <alignment wrapText="1"/>
      <protection locked="0"/>
    </xf>
    <xf numFmtId="172" fontId="6" fillId="0" borderId="37" xfId="0" applyNumberFormat="1" applyFont="1" applyBorder="1" applyAlignment="1">
      <alignment/>
    </xf>
    <xf numFmtId="172" fontId="6" fillId="0" borderId="37" xfId="0" applyNumberFormat="1" applyFont="1" applyBorder="1" applyAlignment="1">
      <alignment horizontal="right"/>
    </xf>
    <xf numFmtId="172" fontId="6" fillId="0" borderId="38" xfId="0" applyNumberFormat="1" applyFont="1" applyBorder="1" applyAlignment="1" applyProtection="1">
      <alignment wrapText="1"/>
      <protection locked="0"/>
    </xf>
    <xf numFmtId="172" fontId="11" fillId="0" borderId="37" xfId="0" applyNumberFormat="1" applyFont="1" applyBorder="1" applyAlignment="1" applyProtection="1">
      <alignment wrapText="1"/>
      <protection locked="0"/>
    </xf>
    <xf numFmtId="172" fontId="6" fillId="0" borderId="39" xfId="0" applyNumberFormat="1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 wrapText="1"/>
    </xf>
    <xf numFmtId="172" fontId="6" fillId="0" borderId="40" xfId="0" applyNumberFormat="1" applyFont="1" applyBorder="1" applyAlignment="1" applyProtection="1">
      <alignment wrapText="1"/>
      <protection locked="0"/>
    </xf>
    <xf numFmtId="172" fontId="6" fillId="0" borderId="41" xfId="0" applyNumberFormat="1" applyFont="1" applyBorder="1" applyAlignment="1" applyProtection="1">
      <alignment wrapText="1"/>
      <protection locked="0"/>
    </xf>
    <xf numFmtId="172" fontId="11" fillId="0" borderId="40" xfId="0" applyNumberFormat="1" applyFont="1" applyBorder="1" applyAlignment="1" applyProtection="1">
      <alignment wrapText="1"/>
      <protection locked="0"/>
    </xf>
    <xf numFmtId="172" fontId="6" fillId="0" borderId="42" xfId="0" applyNumberFormat="1" applyFont="1" applyBorder="1" applyAlignment="1" applyProtection="1">
      <alignment wrapText="1"/>
      <protection locked="0"/>
    </xf>
    <xf numFmtId="0" fontId="10" fillId="0" borderId="31" xfId="0" applyFont="1" applyBorder="1" applyAlignment="1">
      <alignment horizontal="center" vertical="center" wrapText="1"/>
    </xf>
    <xf numFmtId="172" fontId="6" fillId="0" borderId="38" xfId="0" applyNumberFormat="1" applyFont="1" applyBorder="1" applyAlignment="1">
      <alignment/>
    </xf>
    <xf numFmtId="172" fontId="6" fillId="0" borderId="41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36" xfId="0" applyNumberFormat="1" applyFont="1" applyBorder="1" applyAlignment="1">
      <alignment horizontal="right"/>
    </xf>
    <xf numFmtId="172" fontId="6" fillId="0" borderId="23" xfId="0" applyNumberFormat="1" applyFont="1" applyBorder="1" applyAlignment="1">
      <alignment horizontal="right"/>
    </xf>
    <xf numFmtId="172" fontId="10" fillId="0" borderId="26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40" xfId="0" applyNumberFormat="1" applyFont="1" applyBorder="1" applyAlignment="1">
      <alignment horizontal="center"/>
    </xf>
    <xf numFmtId="172" fontId="10" fillId="0" borderId="41" xfId="0" applyNumberFormat="1" applyFont="1" applyBorder="1" applyAlignment="1">
      <alignment horizontal="center"/>
    </xf>
    <xf numFmtId="172" fontId="10" fillId="0" borderId="32" xfId="0" applyNumberFormat="1" applyFont="1" applyBorder="1" applyAlignment="1">
      <alignment horizontal="center"/>
    </xf>
    <xf numFmtId="172" fontId="10" fillId="0" borderId="42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/>
    </xf>
    <xf numFmtId="172" fontId="6" fillId="0" borderId="22" xfId="0" applyNumberFormat="1" applyFont="1" applyBorder="1" applyAlignment="1">
      <alignment horizontal="right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0" fillId="0" borderId="44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wrapText="1"/>
      <protection locked="0"/>
    </xf>
    <xf numFmtId="172" fontId="6" fillId="0" borderId="45" xfId="0" applyNumberFormat="1" applyFont="1" applyBorder="1" applyAlignment="1" applyProtection="1">
      <alignment wrapText="1"/>
      <protection locked="0"/>
    </xf>
    <xf numFmtId="172" fontId="10" fillId="0" borderId="44" xfId="0" applyNumberFormat="1" applyFont="1" applyBorder="1" applyAlignment="1">
      <alignment/>
    </xf>
    <xf numFmtId="0" fontId="6" fillId="0" borderId="44" xfId="0" applyFont="1" applyBorder="1" applyAlignment="1">
      <alignment/>
    </xf>
    <xf numFmtId="172" fontId="10" fillId="0" borderId="46" xfId="0" applyNumberFormat="1" applyFont="1" applyBorder="1" applyAlignment="1" applyProtection="1">
      <alignment wrapText="1"/>
      <protection locked="0"/>
    </xf>
    <xf numFmtId="0" fontId="6" fillId="0" borderId="45" xfId="0" applyFont="1" applyBorder="1" applyAlignment="1" applyProtection="1">
      <alignment wrapText="1"/>
      <protection locked="0"/>
    </xf>
    <xf numFmtId="0" fontId="11" fillId="0" borderId="44" xfId="0" applyFont="1" applyBorder="1" applyAlignment="1" applyProtection="1">
      <alignment horizontal="left" wrapText="1" indent="1"/>
      <protection locked="0"/>
    </xf>
    <xf numFmtId="0" fontId="6" fillId="0" borderId="47" xfId="0" applyFont="1" applyBorder="1" applyAlignment="1" applyProtection="1">
      <alignment wrapText="1"/>
      <protection locked="0"/>
    </xf>
    <xf numFmtId="172" fontId="10" fillId="0" borderId="44" xfId="0" applyNumberFormat="1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 horizontal="left" wrapText="1" indent="1"/>
    </xf>
    <xf numFmtId="172" fontId="10" fillId="0" borderId="46" xfId="0" applyNumberFormat="1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7" xfId="0" applyFont="1" applyBorder="1" applyAlignment="1">
      <alignment wrapText="1"/>
    </xf>
    <xf numFmtId="172" fontId="6" fillId="0" borderId="40" xfId="0" applyNumberFormat="1" applyFont="1" applyBorder="1" applyAlignment="1">
      <alignment horizontal="center"/>
    </xf>
    <xf numFmtId="172" fontId="6" fillId="0" borderId="37" xfId="0" applyNumberFormat="1" applyFont="1" applyBorder="1" applyAlignment="1">
      <alignment horizontal="center"/>
    </xf>
    <xf numFmtId="172" fontId="6" fillId="0" borderId="48" xfId="0" applyNumberFormat="1" applyFont="1" applyBorder="1" applyAlignment="1">
      <alignment horizontal="center"/>
    </xf>
    <xf numFmtId="172" fontId="6" fillId="0" borderId="49" xfId="0" applyNumberFormat="1" applyFont="1" applyBorder="1" applyAlignment="1">
      <alignment horizontal="center"/>
    </xf>
    <xf numFmtId="172" fontId="6" fillId="0" borderId="41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172" fontId="6" fillId="0" borderId="5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172" fontId="10" fillId="0" borderId="52" xfId="0" applyNumberFormat="1" applyFont="1" applyBorder="1" applyAlignment="1" applyProtection="1">
      <alignment wrapText="1"/>
      <protection locked="0"/>
    </xf>
    <xf numFmtId="172" fontId="12" fillId="0" borderId="52" xfId="0" applyNumberFormat="1" applyFont="1" applyBorder="1" applyAlignment="1">
      <alignment wrapText="1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wrapText="1"/>
    </xf>
    <xf numFmtId="172" fontId="6" fillId="0" borderId="17" xfId="0" applyNumberFormat="1" applyFont="1" applyBorder="1" applyAlignment="1" applyProtection="1">
      <alignment horizontal="center" wrapText="1"/>
      <protection locked="0"/>
    </xf>
    <xf numFmtId="172" fontId="6" fillId="0" borderId="16" xfId="0" applyNumberFormat="1" applyFont="1" applyBorder="1" applyAlignment="1" applyProtection="1">
      <alignment horizontal="center" wrapText="1"/>
      <protection locked="0"/>
    </xf>
    <xf numFmtId="178" fontId="6" fillId="0" borderId="17" xfId="0" applyNumberFormat="1" applyFont="1" applyBorder="1" applyAlignment="1" applyProtection="1">
      <alignment horizontal="center" wrapText="1"/>
      <protection locked="0"/>
    </xf>
    <xf numFmtId="178" fontId="6" fillId="0" borderId="17" xfId="0" applyNumberFormat="1" applyFont="1" applyBorder="1" applyAlignment="1">
      <alignment horizontal="center"/>
    </xf>
    <xf numFmtId="178" fontId="6" fillId="0" borderId="49" xfId="0" applyNumberFormat="1" applyFont="1" applyBorder="1" applyAlignment="1">
      <alignment horizontal="center"/>
    </xf>
    <xf numFmtId="172" fontId="6" fillId="0" borderId="40" xfId="0" applyNumberFormat="1" applyFont="1" applyBorder="1" applyAlignment="1" applyProtection="1">
      <alignment horizontal="center" wrapText="1"/>
      <protection/>
    </xf>
    <xf numFmtId="172" fontId="6" fillId="0" borderId="32" xfId="0" applyNumberFormat="1" applyFont="1" applyBorder="1" applyAlignment="1" applyProtection="1">
      <alignment horizontal="center" wrapText="1"/>
      <protection/>
    </xf>
    <xf numFmtId="172" fontId="6" fillId="0" borderId="41" xfId="0" applyNumberFormat="1" applyFont="1" applyBorder="1" applyAlignment="1" applyProtection="1">
      <alignment horizontal="center" wrapText="1"/>
      <protection/>
    </xf>
    <xf numFmtId="172" fontId="6" fillId="0" borderId="40" xfId="0" applyNumberFormat="1" applyFont="1" applyBorder="1" applyAlignment="1" applyProtection="1">
      <alignment horizontal="center" wrapText="1"/>
      <protection locked="0"/>
    </xf>
    <xf numFmtId="178" fontId="6" fillId="0" borderId="41" xfId="0" applyNumberFormat="1" applyFont="1" applyBorder="1" applyAlignment="1" applyProtection="1">
      <alignment horizontal="center" wrapText="1"/>
      <protection locked="0"/>
    </xf>
    <xf numFmtId="178" fontId="6" fillId="0" borderId="40" xfId="0" applyNumberFormat="1" applyFont="1" applyBorder="1" applyAlignment="1" applyProtection="1">
      <alignment horizontal="center" wrapText="1"/>
      <protection/>
    </xf>
    <xf numFmtId="178" fontId="6" fillId="0" borderId="40" xfId="0" applyNumberFormat="1" applyFont="1" applyBorder="1" applyAlignment="1">
      <alignment horizontal="center"/>
    </xf>
    <xf numFmtId="178" fontId="6" fillId="0" borderId="42" xfId="0" applyNumberFormat="1" applyFont="1" applyBorder="1" applyAlignment="1">
      <alignment horizontal="center"/>
    </xf>
    <xf numFmtId="172" fontId="6" fillId="0" borderId="54" xfId="0" applyNumberFormat="1" applyFont="1" applyBorder="1" applyAlignment="1" applyProtection="1">
      <alignment horizontal="center" wrapText="1"/>
      <protection locked="0"/>
    </xf>
    <xf numFmtId="172" fontId="6" fillId="0" borderId="24" xfId="0" applyNumberFormat="1" applyFont="1" applyBorder="1" applyAlignment="1" applyProtection="1">
      <alignment horizontal="center" wrapText="1"/>
      <protection locked="0"/>
    </xf>
    <xf numFmtId="172" fontId="6" fillId="0" borderId="21" xfId="0" applyNumberFormat="1" applyFont="1" applyBorder="1" applyAlignment="1" applyProtection="1">
      <alignment horizontal="center" wrapText="1"/>
      <protection locked="0"/>
    </xf>
    <xf numFmtId="178" fontId="10" fillId="0" borderId="16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left" wrapText="1" indent="1"/>
    </xf>
    <xf numFmtId="0" fontId="6" fillId="0" borderId="44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8" fontId="10" fillId="0" borderId="17" xfId="0" applyNumberFormat="1" applyFont="1" applyFill="1" applyBorder="1" applyAlignment="1">
      <alignment horizontal="center"/>
    </xf>
    <xf numFmtId="178" fontId="10" fillId="0" borderId="16" xfId="0" applyNumberFormat="1" applyFont="1" applyFill="1" applyBorder="1" applyAlignment="1">
      <alignment horizontal="center"/>
    </xf>
    <xf numFmtId="178" fontId="6" fillId="0" borderId="17" xfId="0" applyNumberFormat="1" applyFont="1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center"/>
    </xf>
    <xf numFmtId="178" fontId="6" fillId="0" borderId="55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178" fontId="10" fillId="0" borderId="18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178" fontId="6" fillId="0" borderId="23" xfId="0" applyNumberFormat="1" applyFont="1" applyBorder="1" applyAlignment="1">
      <alignment horizontal="center"/>
    </xf>
    <xf numFmtId="178" fontId="10" fillId="0" borderId="56" xfId="0" applyNumberFormat="1" applyFont="1" applyBorder="1" applyAlignment="1">
      <alignment horizontal="center"/>
    </xf>
    <xf numFmtId="178" fontId="10" fillId="0" borderId="57" xfId="0" applyNumberFormat="1" applyFont="1" applyBorder="1" applyAlignment="1">
      <alignment horizontal="center"/>
    </xf>
    <xf numFmtId="178" fontId="10" fillId="0" borderId="58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horizontal="left" vertical="center" wrapText="1"/>
    </xf>
    <xf numFmtId="2" fontId="10" fillId="0" borderId="44" xfId="0" applyNumberFormat="1" applyFont="1" applyBorder="1" applyAlignment="1">
      <alignment vertical="center"/>
    </xf>
    <xf numFmtId="2" fontId="6" fillId="0" borderId="45" xfId="0" applyNumberFormat="1" applyFont="1" applyBorder="1" applyAlignment="1">
      <alignment horizontal="left" vertical="center" wrapText="1"/>
    </xf>
    <xf numFmtId="2" fontId="10" fillId="0" borderId="53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178" fontId="6" fillId="0" borderId="54" xfId="0" applyNumberFormat="1" applyFont="1" applyBorder="1" applyAlignment="1">
      <alignment horizontal="center"/>
    </xf>
    <xf numFmtId="178" fontId="6" fillId="0" borderId="24" xfId="0" applyNumberFormat="1" applyFont="1" applyBorder="1" applyAlignment="1">
      <alignment horizontal="center"/>
    </xf>
    <xf numFmtId="178" fontId="10" fillId="0" borderId="59" xfId="0" applyNumberFormat="1" applyFont="1" applyBorder="1" applyAlignment="1">
      <alignment horizontal="center"/>
    </xf>
    <xf numFmtId="178" fontId="10" fillId="0" borderId="6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172" fontId="10" fillId="0" borderId="23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178" fontId="10" fillId="0" borderId="16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178" fontId="6" fillId="0" borderId="48" xfId="0" applyNumberFormat="1" applyFont="1" applyBorder="1" applyAlignment="1">
      <alignment horizontal="right"/>
    </xf>
    <xf numFmtId="178" fontId="10" fillId="0" borderId="28" xfId="0" applyNumberFormat="1" applyFont="1" applyBorder="1" applyAlignment="1">
      <alignment horizontal="right"/>
    </xf>
    <xf numFmtId="0" fontId="6" fillId="0" borderId="54" xfId="0" applyFont="1" applyBorder="1" applyAlignment="1">
      <alignment horizontal="left" vertical="center" wrapText="1"/>
    </xf>
    <xf numFmtId="178" fontId="6" fillId="0" borderId="21" xfId="0" applyNumberFormat="1" applyFont="1" applyBorder="1" applyAlignment="1">
      <alignment horizontal="right"/>
    </xf>
    <xf numFmtId="178" fontId="10" fillId="0" borderId="24" xfId="0" applyNumberFormat="1" applyFont="1" applyBorder="1" applyAlignment="1">
      <alignment horizontal="right"/>
    </xf>
    <xf numFmtId="0" fontId="6" fillId="0" borderId="54" xfId="0" applyFont="1" applyBorder="1" applyAlignment="1">
      <alignment horizontal="left"/>
    </xf>
    <xf numFmtId="172" fontId="10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172" fontId="10" fillId="0" borderId="17" xfId="0" applyNumberFormat="1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6" fillId="0" borderId="4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 applyProtection="1">
      <alignment wrapText="1"/>
      <protection locked="0"/>
    </xf>
    <xf numFmtId="0" fontId="6" fillId="0" borderId="21" xfId="0" applyFont="1" applyBorder="1" applyAlignment="1">
      <alignment horizontal="center" vertical="center" wrapText="1"/>
    </xf>
    <xf numFmtId="172" fontId="10" fillId="0" borderId="45" xfId="0" applyNumberFormat="1" applyFont="1" applyBorder="1" applyAlignment="1" applyProtection="1">
      <alignment horizontal="left" wrapText="1"/>
      <protection locked="0"/>
    </xf>
    <xf numFmtId="0" fontId="10" fillId="0" borderId="61" xfId="0" applyFont="1" applyBorder="1" applyAlignment="1">
      <alignment wrapText="1"/>
    </xf>
    <xf numFmtId="3" fontId="10" fillId="0" borderId="62" xfId="0" applyNumberFormat="1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10" fillId="0" borderId="64" xfId="0" applyNumberFormat="1" applyFont="1" applyBorder="1" applyAlignment="1">
      <alignment horizontal="center" vertical="center" wrapText="1"/>
    </xf>
    <xf numFmtId="178" fontId="10" fillId="0" borderId="65" xfId="0" applyNumberFormat="1" applyFont="1" applyBorder="1" applyAlignment="1">
      <alignment horizontal="center" vertical="center" wrapText="1"/>
    </xf>
    <xf numFmtId="178" fontId="6" fillId="0" borderId="66" xfId="0" applyNumberFormat="1" applyFont="1" applyBorder="1" applyAlignment="1" applyProtection="1">
      <alignment horizontal="center" wrapText="1"/>
      <protection/>
    </xf>
    <xf numFmtId="178" fontId="10" fillId="0" borderId="67" xfId="0" applyNumberFormat="1" applyFont="1" applyBorder="1" applyAlignment="1">
      <alignment horizontal="center" vertical="center" wrapText="1"/>
    </xf>
    <xf numFmtId="172" fontId="6" fillId="0" borderId="40" xfId="0" applyNumberFormat="1" applyFont="1" applyBorder="1" applyAlignment="1" applyProtection="1">
      <alignment wrapText="1"/>
      <protection/>
    </xf>
    <xf numFmtId="172" fontId="6" fillId="0" borderId="15" xfId="0" applyNumberFormat="1" applyFont="1" applyBorder="1" applyAlignment="1" applyProtection="1">
      <alignment wrapText="1"/>
      <protection/>
    </xf>
    <xf numFmtId="3" fontId="10" fillId="0" borderId="67" xfId="0" applyNumberFormat="1" applyFont="1" applyBorder="1" applyAlignment="1">
      <alignment horizontal="right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3" fontId="10" fillId="0" borderId="65" xfId="0" applyNumberFormat="1" applyFont="1" applyBorder="1" applyAlignment="1">
      <alignment horizontal="right" vertical="center" wrapText="1"/>
    </xf>
    <xf numFmtId="3" fontId="6" fillId="0" borderId="63" xfId="0" applyNumberFormat="1" applyFont="1" applyBorder="1" applyAlignment="1">
      <alignment horizontal="right" vertical="center" wrapText="1"/>
    </xf>
    <xf numFmtId="178" fontId="10" fillId="0" borderId="62" xfId="0" applyNumberFormat="1" applyFont="1" applyBorder="1" applyAlignment="1">
      <alignment horizontal="center" vertical="center"/>
    </xf>
    <xf numFmtId="178" fontId="10" fillId="0" borderId="66" xfId="0" applyNumberFormat="1" applyFont="1" applyBorder="1" applyAlignment="1">
      <alignment horizontal="center" vertical="center"/>
    </xf>
    <xf numFmtId="178" fontId="10" fillId="0" borderId="64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 wrapText="1"/>
    </xf>
    <xf numFmtId="3" fontId="10" fillId="0" borderId="67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8" fontId="6" fillId="0" borderId="17" xfId="0" applyNumberFormat="1" applyFont="1" applyBorder="1" applyAlignment="1">
      <alignment horizontal="center" wrapText="1"/>
    </xf>
    <xf numFmtId="178" fontId="10" fillId="0" borderId="5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3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shrinkToFit="1"/>
    </xf>
    <xf numFmtId="0" fontId="6" fillId="0" borderId="6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6" fillId="0" borderId="37" xfId="0" applyFont="1" applyFill="1" applyBorder="1" applyAlignment="1">
      <alignment shrinkToFit="1"/>
    </xf>
    <xf numFmtId="178" fontId="6" fillId="0" borderId="19" xfId="0" applyNumberFormat="1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0" fontId="6" fillId="0" borderId="37" xfId="0" applyFont="1" applyFill="1" applyBorder="1" applyAlignment="1" applyProtection="1">
      <alignment wrapText="1" shrinkToFit="1"/>
      <protection locked="0"/>
    </xf>
    <xf numFmtId="2" fontId="10" fillId="0" borderId="37" xfId="0" applyNumberFormat="1" applyFont="1" applyFill="1" applyBorder="1" applyAlignment="1">
      <alignment horizontal="left" vertical="center" wrapText="1" shrinkToFit="1"/>
    </xf>
    <xf numFmtId="2" fontId="8" fillId="0" borderId="37" xfId="0" applyNumberFormat="1" applyFont="1" applyFill="1" applyBorder="1" applyAlignment="1">
      <alignment horizontal="left" vertical="center" wrapText="1" shrinkToFit="1"/>
    </xf>
    <xf numFmtId="0" fontId="10" fillId="0" borderId="37" xfId="0" applyFont="1" applyFill="1" applyBorder="1" applyAlignment="1" applyProtection="1">
      <alignment wrapText="1" shrinkToFit="1"/>
      <protection locked="0"/>
    </xf>
    <xf numFmtId="2" fontId="6" fillId="0" borderId="37" xfId="0" applyNumberFormat="1" applyFont="1" applyFill="1" applyBorder="1" applyAlignment="1">
      <alignment horizontal="left" vertical="center" wrapText="1" shrinkToFit="1"/>
    </xf>
    <xf numFmtId="0" fontId="10" fillId="0" borderId="35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8" fontId="6" fillId="0" borderId="37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/>
    </xf>
    <xf numFmtId="0" fontId="10" fillId="0" borderId="53" xfId="0" applyFont="1" applyBorder="1" applyAlignment="1">
      <alignment horizontal="left" vertical="center"/>
    </xf>
    <xf numFmtId="178" fontId="10" fillId="0" borderId="59" xfId="0" applyNumberFormat="1" applyFont="1" applyFill="1" applyBorder="1" applyAlignment="1">
      <alignment horizontal="center"/>
    </xf>
    <xf numFmtId="178" fontId="10" fillId="0" borderId="56" xfId="0" applyNumberFormat="1" applyFont="1" applyFill="1" applyBorder="1" applyAlignment="1">
      <alignment horizontal="center"/>
    </xf>
    <xf numFmtId="178" fontId="10" fillId="0" borderId="57" xfId="0" applyNumberFormat="1" applyFont="1" applyFill="1" applyBorder="1" applyAlignment="1">
      <alignment horizontal="center"/>
    </xf>
    <xf numFmtId="178" fontId="10" fillId="0" borderId="6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71" xfId="0" applyFont="1" applyBorder="1" applyAlignment="1">
      <alignment horizontal="left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0" fontId="11" fillId="0" borderId="7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shrinkToFit="1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6" fillId="0" borderId="7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75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9155561"/>
        <c:axId val="61073458"/>
      </c:barChart>
      <c:catAx>
        <c:axId val="291555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 val="autoZero"/>
        <c:auto val="0"/>
        <c:lblOffset val="100"/>
        <c:tickLblSkip val="3"/>
        <c:noMultiLvlLbl val="0"/>
      </c:catAx>
      <c:valAx>
        <c:axId val="610734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6414355"/>
        <c:axId val="36402604"/>
      </c:barChart>
      <c:catAx>
        <c:axId val="264143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 val="autoZero"/>
        <c:auto val="0"/>
        <c:lblOffset val="100"/>
        <c:tickLblSkip val="3"/>
        <c:noMultiLvlLbl val="0"/>
      </c:catAx>
      <c:valAx>
        <c:axId val="36402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14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9187981"/>
        <c:axId val="62929782"/>
      </c:barChart>
      <c:catAx>
        <c:axId val="591879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 val="autoZero"/>
        <c:auto val="0"/>
        <c:lblOffset val="100"/>
        <c:tickLblSkip val="3"/>
        <c:noMultiLvlLbl val="0"/>
      </c:catAx>
      <c:valAx>
        <c:axId val="62929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9497127"/>
        <c:axId val="64147552"/>
      </c:barChart>
      <c:catAx>
        <c:axId val="294971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 val="autoZero"/>
        <c:auto val="0"/>
        <c:lblOffset val="100"/>
        <c:tickLblSkip val="3"/>
        <c:noMultiLvlLbl val="0"/>
      </c:catAx>
      <c:valAx>
        <c:axId val="64147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2790211"/>
        <c:axId val="48003036"/>
      </c:barChart>
      <c:catAx>
        <c:axId val="127902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 val="autoZero"/>
        <c:auto val="0"/>
        <c:lblOffset val="100"/>
        <c:tickLblSkip val="3"/>
        <c:noMultiLvlLbl val="0"/>
      </c:catAx>
      <c:valAx>
        <c:axId val="48003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9374141"/>
        <c:axId val="63040678"/>
      </c:barChart>
      <c:catAx>
        <c:axId val="293741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 val="autoZero"/>
        <c:auto val="0"/>
        <c:lblOffset val="100"/>
        <c:tickLblSkip val="3"/>
        <c:noMultiLvlLbl val="0"/>
      </c:catAx>
      <c:valAx>
        <c:axId val="63040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0495191"/>
        <c:axId val="6021264"/>
      </c:barChart>
      <c:catAx>
        <c:axId val="30495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64"/>
        <c:crosses val="autoZero"/>
        <c:auto val="0"/>
        <c:lblOffset val="100"/>
        <c:tickLblSkip val="3"/>
        <c:noMultiLvlLbl val="0"/>
      </c:catAx>
      <c:valAx>
        <c:axId val="6021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95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4191377"/>
        <c:axId val="17960346"/>
      </c:barChart>
      <c:catAx>
        <c:axId val="541913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346"/>
        <c:crosses val="autoZero"/>
        <c:auto val="0"/>
        <c:lblOffset val="100"/>
        <c:tickLblSkip val="3"/>
        <c:noMultiLvlLbl val="0"/>
      </c:catAx>
      <c:valAx>
        <c:axId val="17960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425387"/>
        <c:axId val="45501892"/>
      </c:barChart>
      <c:catAx>
        <c:axId val="274253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01892"/>
        <c:crosses val="autoZero"/>
        <c:auto val="0"/>
        <c:lblOffset val="100"/>
        <c:tickLblSkip val="3"/>
        <c:noMultiLvlLbl val="0"/>
      </c:catAx>
      <c:valAx>
        <c:axId val="45501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5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863845"/>
        <c:axId val="61774606"/>
      </c:barChart>
      <c:catAx>
        <c:axId val="68638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74606"/>
        <c:crosses val="autoZero"/>
        <c:auto val="0"/>
        <c:lblOffset val="100"/>
        <c:tickLblSkip val="3"/>
        <c:noMultiLvlLbl val="0"/>
      </c:catAx>
      <c:valAx>
        <c:axId val="61774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9100543"/>
        <c:axId val="37687160"/>
      </c:barChart>
      <c:catAx>
        <c:axId val="191005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 val="autoZero"/>
        <c:auto val="0"/>
        <c:lblOffset val="100"/>
        <c:tickLblSkip val="3"/>
        <c:noMultiLvlLbl val="0"/>
      </c:catAx>
      <c:valAx>
        <c:axId val="376871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640121"/>
        <c:axId val="32761090"/>
      </c:barChart>
      <c:catAx>
        <c:axId val="36401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090"/>
        <c:crosses val="autoZero"/>
        <c:auto val="0"/>
        <c:lblOffset val="100"/>
        <c:tickLblSkip val="3"/>
        <c:noMultiLvlLbl val="0"/>
      </c:catAx>
      <c:valAx>
        <c:axId val="32761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1" name="Graphique 1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Graphique 2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3" name="Graphique 3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4" name="Graphique 4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5" name="Graphique 5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6" name="Graphique 6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7" name="Graphique 7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8" name="Graphique 8"/>
        <xdr:cNvGraphicFramePr/>
      </xdr:nvGraphicFramePr>
      <xdr:xfrm>
        <a:off x="3276600" y="12763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1" name="Graphique 1"/>
        <xdr:cNvGraphicFramePr/>
      </xdr:nvGraphicFramePr>
      <xdr:xfrm>
        <a:off x="2905125" y="453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2" name="Graphique 2"/>
        <xdr:cNvGraphicFramePr/>
      </xdr:nvGraphicFramePr>
      <xdr:xfrm>
        <a:off x="2905125" y="4533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3" name="Graphique 3"/>
        <xdr:cNvGraphicFramePr/>
      </xdr:nvGraphicFramePr>
      <xdr:xfrm>
        <a:off x="2905125" y="4533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graphicFrame>
      <xdr:nvGraphicFramePr>
        <xdr:cNvPr id="4" name="Graphique 4"/>
        <xdr:cNvGraphicFramePr/>
      </xdr:nvGraphicFramePr>
      <xdr:xfrm>
        <a:off x="2905125" y="4533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6384" width="11.421875" style="55" customWidth="1"/>
  </cols>
  <sheetData>
    <row r="1" ht="12.75">
      <c r="A1" s="62" t="s">
        <v>106</v>
      </c>
    </row>
    <row r="2" spans="2:12" ht="12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4" ht="25.5">
      <c r="A3" s="58"/>
      <c r="B3" s="306" t="s">
        <v>101</v>
      </c>
      <c r="C3" s="306" t="s">
        <v>151</v>
      </c>
      <c r="D3" s="306" t="s">
        <v>152</v>
      </c>
    </row>
    <row r="4" spans="1:4" ht="12.75">
      <c r="A4" s="58">
        <v>2005</v>
      </c>
      <c r="B4" s="59">
        <v>94792</v>
      </c>
      <c r="C4" s="59">
        <v>82300</v>
      </c>
      <c r="D4" s="60">
        <f>B4-C4</f>
        <v>12492</v>
      </c>
    </row>
    <row r="5" spans="1:4" ht="12.75">
      <c r="A5" s="58">
        <v>2006</v>
      </c>
      <c r="B5" s="59">
        <v>144430</v>
      </c>
      <c r="C5" s="59">
        <v>127711</v>
      </c>
      <c r="D5" s="60">
        <f aca="true" t="shared" si="0" ref="D5:D11">B5-C5</f>
        <v>16719</v>
      </c>
    </row>
    <row r="6" spans="1:4" ht="12.75">
      <c r="A6" s="58">
        <v>2007</v>
      </c>
      <c r="B6" s="59">
        <v>170445</v>
      </c>
      <c r="C6" s="59">
        <v>143604</v>
      </c>
      <c r="D6" s="60">
        <f t="shared" si="0"/>
        <v>26841</v>
      </c>
    </row>
    <row r="7" spans="1:4" ht="12.75">
      <c r="A7" s="58">
        <v>2008</v>
      </c>
      <c r="B7" s="59">
        <v>178955</v>
      </c>
      <c r="C7" s="59">
        <v>150865</v>
      </c>
      <c r="D7" s="60">
        <f t="shared" si="0"/>
        <v>28090</v>
      </c>
    </row>
    <row r="8" spans="1:4" ht="12.75">
      <c r="A8" s="58" t="s">
        <v>102</v>
      </c>
      <c r="B8" s="59">
        <v>145950</v>
      </c>
      <c r="C8" s="59">
        <v>122909</v>
      </c>
      <c r="D8" s="60">
        <f t="shared" si="0"/>
        <v>23041</v>
      </c>
    </row>
    <row r="9" spans="1:4" ht="12.75">
      <c r="A9" s="58">
        <v>2010</v>
      </c>
      <c r="B9" s="59">
        <v>147990</v>
      </c>
      <c r="C9" s="59">
        <v>123601</v>
      </c>
      <c r="D9" s="60">
        <f t="shared" si="0"/>
        <v>24389</v>
      </c>
    </row>
    <row r="10" spans="1:4" ht="12.75">
      <c r="A10" s="58">
        <v>2011</v>
      </c>
      <c r="B10" s="59">
        <v>173185</v>
      </c>
      <c r="C10" s="59">
        <v>140674</v>
      </c>
      <c r="D10" s="60">
        <f t="shared" si="0"/>
        <v>32511</v>
      </c>
    </row>
    <row r="11" spans="1:4" ht="12.75">
      <c r="A11" s="58" t="s">
        <v>103</v>
      </c>
      <c r="B11" s="61">
        <v>178828</v>
      </c>
      <c r="C11" s="61">
        <v>143162</v>
      </c>
      <c r="D11" s="60">
        <f t="shared" si="0"/>
        <v>35666</v>
      </c>
    </row>
    <row r="12" spans="1:4" ht="12.75">
      <c r="A12" s="58">
        <v>2013</v>
      </c>
      <c r="B12" s="59">
        <v>172821</v>
      </c>
      <c r="C12" s="61">
        <v>135510</v>
      </c>
      <c r="D12" s="60">
        <v>37311</v>
      </c>
    </row>
    <row r="13" spans="1:4" ht="12.75">
      <c r="A13" s="58">
        <v>2014</v>
      </c>
      <c r="B13" s="59">
        <v>176308</v>
      </c>
      <c r="C13" s="61">
        <v>135511</v>
      </c>
      <c r="D13" s="60">
        <v>40797</v>
      </c>
    </row>
    <row r="14" spans="1:4" ht="12.75">
      <c r="A14" s="58">
        <v>2015</v>
      </c>
      <c r="B14" s="59">
        <v>185874</v>
      </c>
      <c r="C14" s="59">
        <v>142040</v>
      </c>
      <c r="D14" s="60">
        <v>43834</v>
      </c>
    </row>
    <row r="17" ht="12.75">
      <c r="A17" s="57"/>
    </row>
    <row r="18" ht="12.75">
      <c r="A18" s="57" t="s">
        <v>107</v>
      </c>
    </row>
    <row r="19" ht="12.75">
      <c r="A19" s="57" t="s">
        <v>150</v>
      </c>
    </row>
    <row r="20" ht="12.75">
      <c r="A20" s="57" t="s">
        <v>108</v>
      </c>
    </row>
  </sheetData>
  <sheetProtection/>
  <printOptions/>
  <pageMargins left="0.7" right="0.7" top="0.75" bottom="0.75" header="0.3" footer="0.3"/>
  <pageSetup horizontalDpi="90" verticalDpi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M46" sqref="M46"/>
    </sheetView>
  </sheetViews>
  <sheetFormatPr defaultColWidth="11.421875" defaultRowHeight="12.75"/>
  <cols>
    <col min="1" max="1" width="40.28125" style="17" customWidth="1"/>
    <col min="2" max="7" width="9.28125" style="17" customWidth="1"/>
    <col min="8" max="9" width="9.28125" style="17" hidden="1" customWidth="1"/>
    <col min="10" max="11" width="11.421875" style="17" customWidth="1"/>
    <col min="12" max="16384" width="11.421875" style="17" customWidth="1"/>
  </cols>
  <sheetData>
    <row r="1" spans="1:11" ht="12.75" customHeight="1">
      <c r="A1" s="18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299" t="s">
        <v>18</v>
      </c>
    </row>
    <row r="3" spans="1:11" ht="12">
      <c r="A3" s="159"/>
      <c r="B3" s="118">
        <v>2013</v>
      </c>
      <c r="C3" s="126"/>
      <c r="D3" s="136">
        <v>2014</v>
      </c>
      <c r="E3" s="64"/>
      <c r="F3" s="136">
        <v>2015</v>
      </c>
      <c r="G3" s="64"/>
      <c r="H3" s="11" t="s">
        <v>155</v>
      </c>
      <c r="I3" s="12"/>
      <c r="J3" s="249" t="s">
        <v>155</v>
      </c>
      <c r="K3" s="12"/>
    </row>
    <row r="4" spans="1:11" ht="12" customHeight="1">
      <c r="A4" s="160"/>
      <c r="B4" s="119"/>
      <c r="C4" s="127"/>
      <c r="D4" s="137"/>
      <c r="E4" s="65"/>
      <c r="F4" s="137"/>
      <c r="G4" s="65"/>
      <c r="H4" s="66" t="s">
        <v>174</v>
      </c>
      <c r="I4" s="67"/>
      <c r="J4" s="116" t="s">
        <v>175</v>
      </c>
      <c r="K4" s="67"/>
    </row>
    <row r="5" spans="1:11" ht="48">
      <c r="A5" s="161"/>
      <c r="B5" s="108" t="s">
        <v>90</v>
      </c>
      <c r="C5" s="128" t="s">
        <v>3</v>
      </c>
      <c r="D5" s="138" t="s">
        <v>90</v>
      </c>
      <c r="E5" s="69" t="s">
        <v>3</v>
      </c>
      <c r="F5" s="138" t="s">
        <v>90</v>
      </c>
      <c r="G5" s="69" t="s">
        <v>3</v>
      </c>
      <c r="H5" s="13" t="s">
        <v>90</v>
      </c>
      <c r="I5" s="14" t="s">
        <v>3</v>
      </c>
      <c r="J5" s="143" t="s">
        <v>90</v>
      </c>
      <c r="K5" s="14" t="s">
        <v>3</v>
      </c>
    </row>
    <row r="6" spans="1:11" ht="12.75" thickBot="1">
      <c r="A6" s="280" t="s">
        <v>156</v>
      </c>
      <c r="B6" s="289">
        <v>172821</v>
      </c>
      <c r="C6" s="290">
        <v>135510</v>
      </c>
      <c r="D6" s="291">
        <v>176308</v>
      </c>
      <c r="E6" s="292">
        <v>135511</v>
      </c>
      <c r="F6" s="291">
        <v>185874</v>
      </c>
      <c r="G6" s="292">
        <v>142040</v>
      </c>
      <c r="H6" s="293">
        <f>(D6/B6-1)*100</f>
        <v>2.0176946088727554</v>
      </c>
      <c r="I6" s="294">
        <f>(E6/C6-1)*100</f>
        <v>0.0007379529185946865</v>
      </c>
      <c r="J6" s="295">
        <f>(F6/D6-1)*100</f>
        <v>5.425732241304981</v>
      </c>
      <c r="K6" s="294">
        <f>(G6/E6-1)*100</f>
        <v>4.818059050556789</v>
      </c>
    </row>
    <row r="7" spans="1:11" ht="12.75" thickTop="1">
      <c r="A7" s="162" t="s">
        <v>22</v>
      </c>
      <c r="B7" s="70"/>
      <c r="C7" s="129"/>
      <c r="D7" s="139"/>
      <c r="E7" s="71"/>
      <c r="F7" s="139"/>
      <c r="G7" s="71"/>
      <c r="H7" s="287"/>
      <c r="I7" s="72"/>
      <c r="J7" s="288"/>
      <c r="K7" s="72"/>
    </row>
    <row r="8" spans="1:11" ht="12">
      <c r="A8" s="163" t="s">
        <v>23</v>
      </c>
      <c r="B8" s="70">
        <v>52.4313</v>
      </c>
      <c r="C8" s="129">
        <v>52.2522</v>
      </c>
      <c r="D8" s="139">
        <v>51.4913</v>
      </c>
      <c r="E8" s="71">
        <v>50.9485</v>
      </c>
      <c r="F8" s="139">
        <v>51.3223</v>
      </c>
      <c r="G8" s="71">
        <v>50.6274</v>
      </c>
      <c r="H8" s="153">
        <f>((D8*D$6/100)/(B8*B$6/100)-1)*100</f>
        <v>0.1886987050454536</v>
      </c>
      <c r="I8" s="109">
        <f>((E8*E$6/100)/(C8*C$6/100)-1)*100</f>
        <v>-2.494295023094273</v>
      </c>
      <c r="J8" s="23">
        <f>((F8*$F$6/100)/(D8*$D$6/100)-1)*100</f>
        <v>5.0797136177942015</v>
      </c>
      <c r="K8" s="109">
        <f>((G8*G$6/100)/(E8*E$6/100)-1)*100</f>
        <v>4.15744924337631</v>
      </c>
    </row>
    <row r="9" spans="1:12" ht="12">
      <c r="A9" s="164" t="s">
        <v>24</v>
      </c>
      <c r="B9" s="70">
        <v>47.5687</v>
      </c>
      <c r="C9" s="129">
        <v>47.7478</v>
      </c>
      <c r="D9" s="139">
        <v>48.5087</v>
      </c>
      <c r="E9" s="71">
        <v>49.0515</v>
      </c>
      <c r="F9" s="139">
        <v>48.6777</v>
      </c>
      <c r="G9" s="71">
        <v>49.3726</v>
      </c>
      <c r="H9" s="153">
        <f aca="true" t="shared" si="0" ref="H9:H35">((D9*D$8/100)/(B9*B$8/100)-1)*100</f>
        <v>0.1478393242898779</v>
      </c>
      <c r="I9" s="109">
        <f aca="true" t="shared" si="1" ref="I9:I35">((E9*E$8/100)/(C9*C$8/100)-1)*100</f>
        <v>0.16724944636048455</v>
      </c>
      <c r="J9" s="155">
        <f aca="true" t="shared" si="2" ref="J9:J35">((F9*$F$6/100)/(D9*$D$6/100)-1)*100</f>
        <v>5.793026123614364</v>
      </c>
      <c r="K9" s="254">
        <f>((G9*G$6/100)/(E9*E$6/100)-1)*100</f>
        <v>5.5042170428940995</v>
      </c>
      <c r="L9" s="331"/>
    </row>
    <row r="10" spans="1:11" ht="12">
      <c r="A10" s="165" t="s">
        <v>25</v>
      </c>
      <c r="B10" s="77"/>
      <c r="C10" s="144"/>
      <c r="D10" s="145"/>
      <c r="E10" s="146"/>
      <c r="F10" s="145"/>
      <c r="G10" s="146"/>
      <c r="H10" s="154"/>
      <c r="I10" s="149"/>
      <c r="J10" s="23"/>
      <c r="K10" s="109"/>
    </row>
    <row r="11" spans="1:11" ht="12">
      <c r="A11" s="166" t="s">
        <v>26</v>
      </c>
      <c r="B11" s="70">
        <v>0.4625</v>
      </c>
      <c r="C11" s="131">
        <v>0.5898</v>
      </c>
      <c r="D11" s="139">
        <v>0.3671</v>
      </c>
      <c r="E11" s="75">
        <v>0.4776</v>
      </c>
      <c r="F11" s="139">
        <v>0.2848</v>
      </c>
      <c r="G11" s="75">
        <v>0.3726</v>
      </c>
      <c r="H11" s="153">
        <f t="shared" si="0"/>
        <v>-22.05004332825541</v>
      </c>
      <c r="I11" s="109">
        <f t="shared" si="1"/>
        <v>-21.043775781208673</v>
      </c>
      <c r="J11" s="23">
        <f>((F11*$F$6/100)/(D11*$D$6/100)-1)*100</f>
        <v>-18.209619879259986</v>
      </c>
      <c r="K11" s="109">
        <f aca="true" t="shared" si="3" ref="K11:K35">((G11*G$6/100)/(E11*E$6/100)-1)*100</f>
        <v>-18.226112223120904</v>
      </c>
    </row>
    <row r="12" spans="1:11" ht="12">
      <c r="A12" s="166" t="s">
        <v>27</v>
      </c>
      <c r="B12" s="70">
        <v>2.0967</v>
      </c>
      <c r="C12" s="131">
        <v>2.674</v>
      </c>
      <c r="D12" s="139">
        <v>1.9742</v>
      </c>
      <c r="E12" s="75">
        <v>2.5685</v>
      </c>
      <c r="F12" s="139">
        <v>1.5932</v>
      </c>
      <c r="G12" s="75">
        <v>2.0848</v>
      </c>
      <c r="H12" s="153">
        <f t="shared" si="0"/>
        <v>-7.530590756615052</v>
      </c>
      <c r="I12" s="109">
        <f t="shared" si="1"/>
        <v>-6.341976405229199</v>
      </c>
      <c r="J12" s="23">
        <f t="shared" si="2"/>
        <v>-14.920334005244095</v>
      </c>
      <c r="K12" s="109">
        <f t="shared" si="3"/>
        <v>-14.921281094568517</v>
      </c>
    </row>
    <row r="13" spans="1:11" ht="12">
      <c r="A13" s="166" t="s">
        <v>28</v>
      </c>
      <c r="B13" s="70">
        <v>6.1782</v>
      </c>
      <c r="C13" s="131">
        <v>7.8793</v>
      </c>
      <c r="D13" s="139">
        <v>6.0233</v>
      </c>
      <c r="E13" s="75">
        <v>7.8367</v>
      </c>
      <c r="F13" s="139">
        <v>5.6062</v>
      </c>
      <c r="G13" s="75">
        <v>7.3363</v>
      </c>
      <c r="H13" s="153">
        <f t="shared" si="0"/>
        <v>-4.255075283478149</v>
      </c>
      <c r="I13" s="109">
        <f t="shared" si="1"/>
        <v>-3.0221822539492904</v>
      </c>
      <c r="J13" s="23">
        <f t="shared" si="2"/>
        <v>-1.874762988527201</v>
      </c>
      <c r="K13" s="109">
        <f t="shared" si="3"/>
        <v>-1.8749312066814294</v>
      </c>
    </row>
    <row r="14" spans="1:11" ht="12">
      <c r="A14" s="166" t="s">
        <v>29</v>
      </c>
      <c r="B14" s="70">
        <v>9.1119</v>
      </c>
      <c r="C14" s="131">
        <v>11.6208</v>
      </c>
      <c r="D14" s="139">
        <v>8.8701</v>
      </c>
      <c r="E14" s="75">
        <v>11.5406</v>
      </c>
      <c r="F14" s="139">
        <v>8.6021</v>
      </c>
      <c r="G14" s="75">
        <v>11.2567</v>
      </c>
      <c r="H14" s="153">
        <f t="shared" si="0"/>
        <v>-4.398919262782941</v>
      </c>
      <c r="I14" s="109">
        <f t="shared" si="1"/>
        <v>-3.167937239868901</v>
      </c>
      <c r="J14" s="23">
        <f t="shared" si="2"/>
        <v>2.2404134466273984</v>
      </c>
      <c r="K14" s="109">
        <f t="shared" si="3"/>
        <v>2.2395235355529675</v>
      </c>
    </row>
    <row r="15" spans="1:11" ht="12">
      <c r="A15" s="166" t="s">
        <v>30</v>
      </c>
      <c r="B15" s="70">
        <v>11.7787</v>
      </c>
      <c r="C15" s="131">
        <v>15.0219</v>
      </c>
      <c r="D15" s="139">
        <v>11.4101</v>
      </c>
      <c r="E15" s="75">
        <v>14.8453</v>
      </c>
      <c r="F15" s="139">
        <v>11.5927</v>
      </c>
      <c r="G15" s="75">
        <v>15.1702</v>
      </c>
      <c r="H15" s="153">
        <f t="shared" si="0"/>
        <v>-4.866095654499569</v>
      </c>
      <c r="I15" s="109">
        <f t="shared" si="1"/>
        <v>-3.641299682906518</v>
      </c>
      <c r="J15" s="23">
        <f t="shared" si="2"/>
        <v>7.112898761078035</v>
      </c>
      <c r="K15" s="109">
        <f t="shared" si="3"/>
        <v>7.112077183267207</v>
      </c>
    </row>
    <row r="16" spans="1:11" ht="12">
      <c r="A16" s="166" t="s">
        <v>31</v>
      </c>
      <c r="B16" s="70">
        <v>13.2036</v>
      </c>
      <c r="C16" s="131">
        <v>16.839</v>
      </c>
      <c r="D16" s="139">
        <v>12.5812</v>
      </c>
      <c r="E16" s="75">
        <v>16.3689</v>
      </c>
      <c r="F16" s="139">
        <v>12.3757</v>
      </c>
      <c r="G16" s="75">
        <v>16.1949</v>
      </c>
      <c r="H16" s="153">
        <f t="shared" si="0"/>
        <v>-6.422176905920541</v>
      </c>
      <c r="I16" s="109">
        <f t="shared" si="1"/>
        <v>-5.217093883029477</v>
      </c>
      <c r="J16" s="23">
        <f t="shared" si="2"/>
        <v>3.7037193986836137</v>
      </c>
      <c r="K16" s="109">
        <f t="shared" si="3"/>
        <v>3.703852092557347</v>
      </c>
    </row>
    <row r="17" spans="1:11" ht="12">
      <c r="A17" s="166" t="s">
        <v>32</v>
      </c>
      <c r="B17" s="70">
        <v>12.5511</v>
      </c>
      <c r="C17" s="131">
        <v>16.0069</v>
      </c>
      <c r="D17" s="139">
        <v>12.3323</v>
      </c>
      <c r="E17" s="75">
        <v>16.0451</v>
      </c>
      <c r="F17" s="139">
        <v>12.1992</v>
      </c>
      <c r="G17" s="75">
        <v>15.9639</v>
      </c>
      <c r="H17" s="153">
        <f t="shared" si="0"/>
        <v>-3.5048419296202615</v>
      </c>
      <c r="I17" s="109">
        <f t="shared" si="1"/>
        <v>-2.262321760023289</v>
      </c>
      <c r="J17" s="23">
        <f t="shared" si="2"/>
        <v>4.287893803923648</v>
      </c>
      <c r="K17" s="109">
        <f t="shared" si="3"/>
        <v>4.2876026249249355</v>
      </c>
    </row>
    <row r="18" spans="1:11" ht="12">
      <c r="A18" s="166" t="s">
        <v>33</v>
      </c>
      <c r="B18" s="157">
        <v>10.3615</v>
      </c>
      <c r="C18" s="131">
        <v>13.2144</v>
      </c>
      <c r="D18" s="139">
        <v>10.3552</v>
      </c>
      <c r="E18" s="75">
        <v>13.4728</v>
      </c>
      <c r="F18" s="139">
        <v>10.7924</v>
      </c>
      <c r="G18" s="75">
        <v>14.123</v>
      </c>
      <c r="H18" s="153">
        <f t="shared" si="0"/>
        <v>-1.8525341619461844</v>
      </c>
      <c r="I18" s="109">
        <f t="shared" si="1"/>
        <v>-0.5883605928071467</v>
      </c>
      <c r="J18" s="23">
        <f t="shared" si="2"/>
        <v>9.876841841882333</v>
      </c>
      <c r="K18" s="109">
        <f t="shared" si="3"/>
        <v>9.876599368432215</v>
      </c>
    </row>
    <row r="19" spans="1:13" ht="12">
      <c r="A19" s="166" t="s">
        <v>34</v>
      </c>
      <c r="B19" s="157">
        <v>7.6309</v>
      </c>
      <c r="C19" s="131">
        <v>9.732</v>
      </c>
      <c r="D19" s="139">
        <v>7.6186</v>
      </c>
      <c r="E19" s="75">
        <v>9.9123</v>
      </c>
      <c r="F19" s="139">
        <v>7.9557</v>
      </c>
      <c r="G19" s="75">
        <v>10.4109</v>
      </c>
      <c r="H19" s="153">
        <f t="shared" si="0"/>
        <v>-1.9511191883250567</v>
      </c>
      <c r="I19" s="109">
        <f t="shared" si="1"/>
        <v>-0.6885874293608318</v>
      </c>
      <c r="J19" s="23">
        <f t="shared" si="2"/>
        <v>10.090501928457996</v>
      </c>
      <c r="K19" s="109">
        <f t="shared" si="3"/>
        <v>10.090527018899898</v>
      </c>
      <c r="M19" s="40"/>
    </row>
    <row r="20" spans="1:13" ht="12">
      <c r="A20" s="166" t="s">
        <v>35</v>
      </c>
      <c r="B20" s="157">
        <v>5.0355</v>
      </c>
      <c r="C20" s="131">
        <v>6.422</v>
      </c>
      <c r="D20" s="139">
        <v>5.3281</v>
      </c>
      <c r="E20" s="75">
        <v>6.9322</v>
      </c>
      <c r="F20" s="139">
        <v>5.4154</v>
      </c>
      <c r="G20" s="75">
        <v>7.0866</v>
      </c>
      <c r="H20" s="153">
        <f t="shared" si="0"/>
        <v>3.913745188247697</v>
      </c>
      <c r="I20" s="109">
        <f t="shared" si="1"/>
        <v>5.251332924256835</v>
      </c>
      <c r="J20" s="23">
        <f t="shared" si="2"/>
        <v>7.153114689957585</v>
      </c>
      <c r="K20" s="109">
        <f t="shared" si="3"/>
        <v>7.152658213507368</v>
      </c>
      <c r="M20" s="40"/>
    </row>
    <row r="21" spans="1:13" ht="12">
      <c r="A21" s="166" t="s">
        <v>110</v>
      </c>
      <c r="B21" s="157">
        <v>18.9354</v>
      </c>
      <c r="C21" s="132"/>
      <c r="D21" s="139">
        <v>20.2584</v>
      </c>
      <c r="E21" s="76"/>
      <c r="F21" s="139">
        <v>20.746</v>
      </c>
      <c r="G21" s="76"/>
      <c r="H21" s="153">
        <f t="shared" si="0"/>
        <v>5.068828237498502</v>
      </c>
      <c r="I21" s="109"/>
      <c r="J21" s="23">
        <f t="shared" si="2"/>
        <v>7.9632271590112325</v>
      </c>
      <c r="K21" s="109"/>
      <c r="L21" s="123"/>
      <c r="M21" s="40"/>
    </row>
    <row r="22" spans="1:13" ht="12">
      <c r="A22" s="166" t="s">
        <v>186</v>
      </c>
      <c r="B22" s="158">
        <v>2.654</v>
      </c>
      <c r="C22" s="147"/>
      <c r="D22" s="117">
        <v>2.8813</v>
      </c>
      <c r="E22" s="148"/>
      <c r="F22" s="117">
        <v>2.8367</v>
      </c>
      <c r="G22" s="148"/>
      <c r="H22" s="155">
        <f t="shared" si="0"/>
        <v>6.618063797671936</v>
      </c>
      <c r="I22" s="150"/>
      <c r="J22" s="155">
        <f t="shared" si="2"/>
        <v>3.7938342584631357</v>
      </c>
      <c r="K22" s="254"/>
      <c r="L22" s="124"/>
      <c r="M22" s="40"/>
    </row>
    <row r="23" spans="1:13" ht="24">
      <c r="A23" s="167" t="s">
        <v>105</v>
      </c>
      <c r="B23" s="77"/>
      <c r="C23" s="133"/>
      <c r="D23" s="140"/>
      <c r="E23" s="78"/>
      <c r="F23" s="140"/>
      <c r="G23" s="78"/>
      <c r="H23" s="154"/>
      <c r="I23" s="149"/>
      <c r="J23" s="23"/>
      <c r="K23" s="109"/>
      <c r="M23" s="40"/>
    </row>
    <row r="24" spans="1:13" ht="12">
      <c r="A24" s="163" t="s">
        <v>47</v>
      </c>
      <c r="B24" s="70">
        <v>18.8176</v>
      </c>
      <c r="C24" s="129">
        <v>18.3739</v>
      </c>
      <c r="D24" s="139">
        <v>21.0138</v>
      </c>
      <c r="E24" s="71">
        <v>20.5322</v>
      </c>
      <c r="F24" s="139">
        <v>23.7598</v>
      </c>
      <c r="G24" s="71">
        <v>23.5388</v>
      </c>
      <c r="H24" s="153">
        <f t="shared" si="0"/>
        <v>9.66892655272158</v>
      </c>
      <c r="I24" s="109">
        <f t="shared" si="1"/>
        <v>8.958460749729147</v>
      </c>
      <c r="J24" s="23">
        <f t="shared" si="2"/>
        <v>19.202348595064134</v>
      </c>
      <c r="K24" s="109">
        <f t="shared" si="3"/>
        <v>20.16692455651348</v>
      </c>
      <c r="M24" s="40"/>
    </row>
    <row r="25" spans="1:11" ht="12">
      <c r="A25" s="163" t="s">
        <v>48</v>
      </c>
      <c r="B25" s="70">
        <v>20.6115</v>
      </c>
      <c r="C25" s="129">
        <v>21.723</v>
      </c>
      <c r="D25" s="139">
        <v>20.7392</v>
      </c>
      <c r="E25" s="71">
        <v>22.1919</v>
      </c>
      <c r="F25" s="139">
        <v>21.1503</v>
      </c>
      <c r="G25" s="71">
        <v>22.589</v>
      </c>
      <c r="H25" s="153">
        <f t="shared" si="0"/>
        <v>-1.184372739399464</v>
      </c>
      <c r="I25" s="109">
        <f t="shared" si="1"/>
        <v>-0.39032885431983244</v>
      </c>
      <c r="J25" s="23">
        <f t="shared" si="2"/>
        <v>7.515519625794287</v>
      </c>
      <c r="K25" s="109">
        <f t="shared" si="3"/>
        <v>6.6936646205609796</v>
      </c>
    </row>
    <row r="26" spans="1:11" ht="12">
      <c r="A26" s="163" t="s">
        <v>111</v>
      </c>
      <c r="B26" s="70">
        <v>35.671</v>
      </c>
      <c r="C26" s="129">
        <v>38.3739</v>
      </c>
      <c r="D26" s="139">
        <v>33.9665</v>
      </c>
      <c r="E26" s="71">
        <v>36.9319</v>
      </c>
      <c r="F26" s="139">
        <v>32.6944</v>
      </c>
      <c r="G26" s="71">
        <v>35.1804</v>
      </c>
      <c r="H26" s="153">
        <f t="shared" si="0"/>
        <v>-6.485545573536866</v>
      </c>
      <c r="I26" s="109">
        <f t="shared" si="1"/>
        <v>-6.159020281374994</v>
      </c>
      <c r="J26" s="23">
        <f t="shared" si="2"/>
        <v>1.4773691781644116</v>
      </c>
      <c r="K26" s="109">
        <f t="shared" si="3"/>
        <v>-0.1529505760004657</v>
      </c>
    </row>
    <row r="27" spans="1:11" ht="12">
      <c r="A27" s="163" t="s">
        <v>112</v>
      </c>
      <c r="B27" s="70">
        <v>16.2171</v>
      </c>
      <c r="C27" s="129">
        <v>14.1861</v>
      </c>
      <c r="D27" s="139">
        <v>15.0675</v>
      </c>
      <c r="E27" s="71">
        <v>12.7331</v>
      </c>
      <c r="F27" s="139">
        <v>13.6187</v>
      </c>
      <c r="G27" s="71">
        <v>11.1745</v>
      </c>
      <c r="H27" s="153">
        <f t="shared" si="0"/>
        <v>-8.754546059194046</v>
      </c>
      <c r="I27" s="109">
        <f t="shared" si="1"/>
        <v>-12.4818850807914</v>
      </c>
      <c r="J27" s="23">
        <f t="shared" si="2"/>
        <v>-4.711370852851482</v>
      </c>
      <c r="K27" s="109">
        <f t="shared" si="3"/>
        <v>-8.012235758735365</v>
      </c>
    </row>
    <row r="28" spans="1:12" ht="12">
      <c r="A28" s="168" t="s">
        <v>46</v>
      </c>
      <c r="B28" s="73">
        <v>8.6828</v>
      </c>
      <c r="C28" s="130">
        <v>7.343</v>
      </c>
      <c r="D28" s="117">
        <v>9.2129</v>
      </c>
      <c r="E28" s="74">
        <v>7.6108</v>
      </c>
      <c r="F28" s="117">
        <v>8.7769</v>
      </c>
      <c r="G28" s="74">
        <v>7.5172</v>
      </c>
      <c r="H28" s="155">
        <f t="shared" si="0"/>
        <v>4.202896313427895</v>
      </c>
      <c r="I28" s="150">
        <f t="shared" si="1"/>
        <v>1.0610027449898363</v>
      </c>
      <c r="J28" s="155">
        <f t="shared" si="2"/>
        <v>0.43646509879731177</v>
      </c>
      <c r="K28" s="254">
        <f t="shared" si="3"/>
        <v>3.528973760293974</v>
      </c>
      <c r="L28" s="331"/>
    </row>
    <row r="29" spans="1:11" ht="12">
      <c r="A29" s="167" t="s">
        <v>95</v>
      </c>
      <c r="B29" s="70"/>
      <c r="C29" s="129"/>
      <c r="D29" s="139"/>
      <c r="E29" s="71"/>
      <c r="F29" s="139"/>
      <c r="G29" s="71"/>
      <c r="H29" s="153"/>
      <c r="I29" s="109"/>
      <c r="J29" s="23"/>
      <c r="K29" s="109"/>
    </row>
    <row r="30" spans="1:11" ht="12">
      <c r="A30" s="163" t="s">
        <v>93</v>
      </c>
      <c r="B30" s="70">
        <v>30.7784</v>
      </c>
      <c r="C30" s="129">
        <v>37.7797</v>
      </c>
      <c r="D30" s="139">
        <v>31.0554</v>
      </c>
      <c r="E30" s="71">
        <v>38.7098</v>
      </c>
      <c r="F30" s="139">
        <v>31.3448</v>
      </c>
      <c r="G30" s="71">
        <v>39.1418</v>
      </c>
      <c r="H30" s="153">
        <f t="shared" si="0"/>
        <v>-0.9089754948375384</v>
      </c>
      <c r="I30" s="109">
        <f t="shared" si="1"/>
        <v>-0.09453528664218336</v>
      </c>
      <c r="J30" s="23">
        <f t="shared" si="2"/>
        <v>6.408176740832738</v>
      </c>
      <c r="K30" s="109">
        <f t="shared" si="3"/>
        <v>5.987824885302517</v>
      </c>
    </row>
    <row r="31" spans="1:11" ht="12">
      <c r="A31" s="163" t="s">
        <v>203</v>
      </c>
      <c r="B31" s="70">
        <v>20.8447</v>
      </c>
      <c r="C31" s="129">
        <v>23.817</v>
      </c>
      <c r="D31" s="139">
        <v>21.5699</v>
      </c>
      <c r="E31" s="71">
        <v>23.5375</v>
      </c>
      <c r="F31" s="139">
        <v>21.4454</v>
      </c>
      <c r="G31" s="71">
        <v>23.0768</v>
      </c>
      <c r="H31" s="153">
        <f t="shared" si="0"/>
        <v>1.6238662038015494</v>
      </c>
      <c r="I31" s="109">
        <f t="shared" si="1"/>
        <v>-3.6392662929706</v>
      </c>
      <c r="J31" s="23">
        <f t="shared" si="2"/>
        <v>4.817222064436177</v>
      </c>
      <c r="K31" s="109">
        <f t="shared" si="3"/>
        <v>2.7664528984764125</v>
      </c>
    </row>
    <row r="32" spans="1:11" ht="12">
      <c r="A32" s="169" t="s">
        <v>96</v>
      </c>
      <c r="B32" s="15">
        <v>15.7837</v>
      </c>
      <c r="C32" s="134">
        <v>18.7069</v>
      </c>
      <c r="D32" s="141">
        <v>15.775</v>
      </c>
      <c r="E32" s="16">
        <v>18.2888</v>
      </c>
      <c r="F32" s="141">
        <v>16.189</v>
      </c>
      <c r="G32" s="16">
        <v>18.582</v>
      </c>
      <c r="H32" s="153">
        <f t="shared" si="0"/>
        <v>-1.846954175620874</v>
      </c>
      <c r="I32" s="109">
        <f t="shared" si="1"/>
        <v>-4.67425508008914</v>
      </c>
      <c r="J32" s="23">
        <f t="shared" si="2"/>
        <v>8.192531173026074</v>
      </c>
      <c r="K32" s="109">
        <f t="shared" si="3"/>
        <v>6.49846754721175</v>
      </c>
    </row>
    <row r="33" spans="1:11" ht="12">
      <c r="A33" s="163" t="s">
        <v>36</v>
      </c>
      <c r="B33" s="70">
        <v>15.8134</v>
      </c>
      <c r="C33" s="129">
        <v>15.1175</v>
      </c>
      <c r="D33" s="139">
        <v>13.4707</v>
      </c>
      <c r="E33" s="71">
        <v>13.0675</v>
      </c>
      <c r="F33" s="139">
        <v>13.542</v>
      </c>
      <c r="G33" s="71">
        <v>12.883</v>
      </c>
      <c r="H33" s="153">
        <f t="shared" si="0"/>
        <v>-16.341872738652754</v>
      </c>
      <c r="I33" s="109">
        <f t="shared" si="1"/>
        <v>-15.717122726297973</v>
      </c>
      <c r="J33" s="23">
        <f t="shared" si="2"/>
        <v>5.983747393361294</v>
      </c>
      <c r="K33" s="109">
        <f t="shared" si="3"/>
        <v>3.338133135513499</v>
      </c>
    </row>
    <row r="34" spans="1:11" ht="12">
      <c r="A34" s="163" t="s">
        <v>194</v>
      </c>
      <c r="B34" s="70">
        <v>29.5546</v>
      </c>
      <c r="C34" s="129">
        <v>19.9066</v>
      </c>
      <c r="D34" s="139">
        <v>31.3434</v>
      </c>
      <c r="E34" s="71">
        <v>21.5777</v>
      </c>
      <c r="F34" s="139">
        <v>31.2294</v>
      </c>
      <c r="G34" s="71">
        <v>21.9</v>
      </c>
      <c r="H34" s="153">
        <f t="shared" si="0"/>
        <v>4.151193243301687</v>
      </c>
      <c r="I34" s="109">
        <f t="shared" si="1"/>
        <v>5.6902396312181525</v>
      </c>
      <c r="J34" s="23">
        <f t="shared" si="2"/>
        <v>5.042285216556275</v>
      </c>
      <c r="K34" s="109">
        <f t="shared" si="3"/>
        <v>6.383696742803613</v>
      </c>
    </row>
    <row r="35" spans="1:12" ht="12.75" thickBot="1">
      <c r="A35" s="170" t="s">
        <v>38</v>
      </c>
      <c r="B35" s="79">
        <v>3.009</v>
      </c>
      <c r="C35" s="135">
        <v>3.3792</v>
      </c>
      <c r="D35" s="142">
        <v>2.5606</v>
      </c>
      <c r="E35" s="80">
        <v>3.1074</v>
      </c>
      <c r="F35" s="142">
        <v>2.4385</v>
      </c>
      <c r="G35" s="80">
        <v>2.9984</v>
      </c>
      <c r="H35" s="156">
        <f t="shared" si="0"/>
        <v>-16.427617345618618</v>
      </c>
      <c r="I35" s="125">
        <f t="shared" si="1"/>
        <v>-10.337656325790634</v>
      </c>
      <c r="J35" s="152">
        <f t="shared" si="2"/>
        <v>0.3985972312825936</v>
      </c>
      <c r="K35" s="125">
        <f t="shared" si="3"/>
        <v>1.1412976305559264</v>
      </c>
      <c r="L35" s="331"/>
    </row>
    <row r="36" spans="1:11" ht="17.25" customHeight="1">
      <c r="A36" s="63" t="s">
        <v>187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">
      <c r="A37" s="3" t="s">
        <v>97</v>
      </c>
      <c r="B37" s="3"/>
      <c r="C37" s="3"/>
      <c r="D37" s="3"/>
      <c r="E37" s="3"/>
      <c r="F37" s="3"/>
      <c r="G37" s="3"/>
      <c r="H37" s="9"/>
      <c r="I37" s="3"/>
      <c r="J37" s="9"/>
      <c r="K37" s="3"/>
    </row>
    <row r="38" spans="1:11" ht="12">
      <c r="A38" s="3" t="s">
        <v>183</v>
      </c>
      <c r="B38" s="3"/>
      <c r="C38" s="3"/>
      <c r="D38" s="3"/>
      <c r="E38" s="3"/>
      <c r="F38" s="3"/>
      <c r="G38" s="3"/>
      <c r="H38" s="9"/>
      <c r="I38" s="3"/>
      <c r="J38" s="9"/>
      <c r="K38" s="3"/>
    </row>
    <row r="39" spans="1:11" ht="12">
      <c r="A39" s="3" t="s">
        <v>21</v>
      </c>
      <c r="B39" s="9"/>
      <c r="C39" s="9"/>
      <c r="D39" s="9"/>
      <c r="E39" s="9"/>
      <c r="F39" s="9"/>
      <c r="G39" s="9"/>
      <c r="H39" s="3"/>
      <c r="I39" s="3"/>
      <c r="J39" s="3"/>
      <c r="K39" s="3"/>
    </row>
    <row r="40" spans="1:11" ht="12">
      <c r="A40" s="6" t="s">
        <v>195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59" ht="33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  <ignoredErrors>
    <ignoredError sqref="J8:J10 J12:J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90" zoomScaleNormal="90" zoomScalePageLayoutView="0" workbookViewId="0" topLeftCell="A1">
      <selection activeCell="A35" sqref="A35:K35"/>
    </sheetView>
  </sheetViews>
  <sheetFormatPr defaultColWidth="11.421875" defaultRowHeight="12.75"/>
  <cols>
    <col min="1" max="1" width="49.140625" style="17" customWidth="1"/>
    <col min="2" max="7" width="9.28125" style="17" customWidth="1"/>
    <col min="8" max="9" width="9.28125" style="17" hidden="1" customWidth="1"/>
    <col min="10" max="11" width="12.421875" style="17" customWidth="1"/>
    <col min="12" max="16384" width="11.421875" style="17" customWidth="1"/>
  </cols>
  <sheetData>
    <row r="1" spans="1:2" ht="15" customHeight="1">
      <c r="A1" s="300" t="s">
        <v>120</v>
      </c>
      <c r="B1" s="40"/>
    </row>
    <row r="2" spans="1:11" ht="12.75" thickBot="1">
      <c r="A2" s="20"/>
      <c r="B2" s="21"/>
      <c r="C2" s="22"/>
      <c r="D2" s="21"/>
      <c r="E2" s="22"/>
      <c r="F2" s="22"/>
      <c r="G2" s="22"/>
      <c r="I2" s="21"/>
      <c r="K2" s="301" t="s">
        <v>18</v>
      </c>
    </row>
    <row r="3" spans="1:11" ht="12.75" customHeight="1">
      <c r="A3" s="348"/>
      <c r="B3" s="344">
        <v>2013</v>
      </c>
      <c r="C3" s="345"/>
      <c r="D3" s="356">
        <v>2014</v>
      </c>
      <c r="E3" s="341"/>
      <c r="F3" s="340">
        <v>2015</v>
      </c>
      <c r="G3" s="341"/>
      <c r="H3" s="11" t="s">
        <v>155</v>
      </c>
      <c r="I3" s="12"/>
      <c r="J3" s="249" t="s">
        <v>155</v>
      </c>
      <c r="K3" s="12"/>
    </row>
    <row r="4" spans="1:11" ht="12" customHeight="1">
      <c r="A4" s="349"/>
      <c r="B4" s="346"/>
      <c r="C4" s="347"/>
      <c r="D4" s="357"/>
      <c r="E4" s="343"/>
      <c r="F4" s="342"/>
      <c r="G4" s="343"/>
      <c r="H4" s="353" t="s">
        <v>174</v>
      </c>
      <c r="I4" s="354"/>
      <c r="J4" s="355" t="s">
        <v>175</v>
      </c>
      <c r="K4" s="354"/>
    </row>
    <row r="5" spans="1:11" ht="48">
      <c r="A5" s="350"/>
      <c r="B5" s="138" t="s">
        <v>104</v>
      </c>
      <c r="C5" s="128" t="s">
        <v>3</v>
      </c>
      <c r="D5" s="13" t="s">
        <v>104</v>
      </c>
      <c r="E5" s="88" t="s">
        <v>3</v>
      </c>
      <c r="F5" s="108" t="s">
        <v>104</v>
      </c>
      <c r="G5" s="69" t="s">
        <v>3</v>
      </c>
      <c r="H5" s="138" t="s">
        <v>104</v>
      </c>
      <c r="I5" s="14" t="s">
        <v>3</v>
      </c>
      <c r="J5" s="108" t="s">
        <v>104</v>
      </c>
      <c r="K5" s="14" t="s">
        <v>3</v>
      </c>
    </row>
    <row r="6" spans="1:11" ht="12" customHeight="1" thickBot="1">
      <c r="A6" s="280" t="s">
        <v>156</v>
      </c>
      <c r="B6" s="296">
        <v>172821</v>
      </c>
      <c r="C6" s="297">
        <v>135510</v>
      </c>
      <c r="D6" s="296">
        <v>176308</v>
      </c>
      <c r="E6" s="282">
        <v>135511</v>
      </c>
      <c r="F6" s="298">
        <v>185874</v>
      </c>
      <c r="G6" s="282">
        <v>142040</v>
      </c>
      <c r="H6" s="293">
        <f>(D6/B6-1)*100</f>
        <v>2.0176946088727554</v>
      </c>
      <c r="I6" s="294">
        <f>(E6/C6-1)*100</f>
        <v>0.0007379529185946865</v>
      </c>
      <c r="J6" s="295">
        <f>(F6/D6-1)*100</f>
        <v>5.425732241304981</v>
      </c>
      <c r="K6" s="294">
        <f>(G6/E6-1)*100</f>
        <v>4.818059050556789</v>
      </c>
    </row>
    <row r="7" spans="1:11" ht="12" customHeight="1" thickTop="1">
      <c r="A7" s="171" t="s">
        <v>14</v>
      </c>
      <c r="B7" s="178"/>
      <c r="C7" s="82"/>
      <c r="D7" s="83"/>
      <c r="E7" s="98"/>
      <c r="F7" s="81"/>
      <c r="G7" s="98"/>
      <c r="H7" s="83"/>
      <c r="I7" s="84"/>
      <c r="J7" s="82"/>
      <c r="K7" s="84"/>
    </row>
    <row r="8" spans="1:11" ht="12" customHeight="1">
      <c r="A8" s="171" t="s">
        <v>2</v>
      </c>
      <c r="B8" s="153">
        <v>0.8834</v>
      </c>
      <c r="C8" s="24">
        <v>0.9618</v>
      </c>
      <c r="D8" s="25">
        <v>0.625</v>
      </c>
      <c r="E8" s="109">
        <v>0.6692</v>
      </c>
      <c r="F8" s="23">
        <v>0.7236</v>
      </c>
      <c r="G8" s="109">
        <v>0.77</v>
      </c>
      <c r="H8" s="25">
        <f>((D8*D$6/100)/(B8*B$6/100)-1)*100</f>
        <v>-27.823116220799772</v>
      </c>
      <c r="I8" s="26">
        <f>((E8*E$6/100)/(C8*C$6/100)-1)*100</f>
        <v>-30.42161172999258</v>
      </c>
      <c r="J8" s="24">
        <f>((F8*F$6/100)/(D8*D$6/100)-1)*100</f>
        <v>22.057695759693274</v>
      </c>
      <c r="K8" s="26">
        <f>((G8*G$6/100)/(E8*E$6/100)-1)*100</f>
        <v>20.60655330084984</v>
      </c>
    </row>
    <row r="9" spans="1:11" ht="12" customHeight="1">
      <c r="A9" s="172" t="s">
        <v>19</v>
      </c>
      <c r="B9" s="153">
        <v>14.6987</v>
      </c>
      <c r="C9" s="24">
        <v>14.0454</v>
      </c>
      <c r="D9" s="25">
        <v>15.0484</v>
      </c>
      <c r="E9" s="109">
        <v>14.1828</v>
      </c>
      <c r="F9" s="23">
        <v>15.2399</v>
      </c>
      <c r="G9" s="109">
        <v>14.2813</v>
      </c>
      <c r="H9" s="25">
        <f aca="true" t="shared" si="0" ref="H9:H27">((D9*D$6/100)/(B9*B$6/100)-1)*100</f>
        <v>4.444819987628912</v>
      </c>
      <c r="I9" s="26">
        <f aca="true" t="shared" si="1" ref="I9:I27">((E9*E$6/100)/(C9*C$6/100)-1)*100</f>
        <v>0.9790013982267531</v>
      </c>
      <c r="J9" s="24">
        <f aca="true" t="shared" si="2" ref="J9:K34">((F9*F$6/100)/(D9*D$6/100)-1)*100</f>
        <v>6.767338506702636</v>
      </c>
      <c r="K9" s="26">
        <f t="shared" si="2"/>
        <v>5.546023825952329</v>
      </c>
    </row>
    <row r="10" spans="1:11" ht="12" customHeight="1">
      <c r="A10" s="173" t="s">
        <v>113</v>
      </c>
      <c r="B10" s="153"/>
      <c r="C10" s="24"/>
      <c r="D10" s="25"/>
      <c r="E10" s="109"/>
      <c r="F10" s="23"/>
      <c r="G10" s="109"/>
      <c r="H10" s="25"/>
      <c r="I10" s="26"/>
      <c r="J10" s="24"/>
      <c r="K10" s="26"/>
    </row>
    <row r="11" spans="1:11" ht="24">
      <c r="A11" s="174" t="s">
        <v>114</v>
      </c>
      <c r="B11" s="178">
        <v>1.8203</v>
      </c>
      <c r="C11" s="179">
        <v>1.7478</v>
      </c>
      <c r="D11" s="83">
        <v>1.8503</v>
      </c>
      <c r="E11" s="98">
        <v>1.7126</v>
      </c>
      <c r="F11" s="81">
        <v>2.1254</v>
      </c>
      <c r="G11" s="84">
        <v>1.9114</v>
      </c>
      <c r="H11" s="83">
        <f t="shared" si="0"/>
        <v>3.6990278167320145</v>
      </c>
      <c r="I11" s="84">
        <f t="shared" si="1"/>
        <v>-2.013237316530281</v>
      </c>
      <c r="J11" s="82">
        <f t="shared" si="2"/>
        <v>21.1002817411607</v>
      </c>
      <c r="K11" s="84">
        <f t="shared" si="2"/>
        <v>16.98542454118548</v>
      </c>
    </row>
    <row r="12" spans="1:11" ht="24">
      <c r="A12" s="174" t="s">
        <v>11</v>
      </c>
      <c r="B12" s="178">
        <v>2.2265</v>
      </c>
      <c r="C12" s="179">
        <v>2.3337</v>
      </c>
      <c r="D12" s="83">
        <v>2.4406</v>
      </c>
      <c r="E12" s="98">
        <v>2.4492</v>
      </c>
      <c r="F12" s="81">
        <v>2.7806</v>
      </c>
      <c r="G12" s="84">
        <v>2.8234</v>
      </c>
      <c r="H12" s="83">
        <f t="shared" si="0"/>
        <v>11.827705125719667</v>
      </c>
      <c r="I12" s="84">
        <f t="shared" si="1"/>
        <v>4.949996740921403</v>
      </c>
      <c r="J12" s="82">
        <f t="shared" si="2"/>
        <v>20.112591604594243</v>
      </c>
      <c r="K12" s="84">
        <f t="shared" si="2"/>
        <v>20.83264246420955</v>
      </c>
    </row>
    <row r="13" spans="1:11" ht="24">
      <c r="A13" s="174" t="s">
        <v>12</v>
      </c>
      <c r="B13" s="178">
        <v>3.096</v>
      </c>
      <c r="C13" s="179">
        <v>2.9918</v>
      </c>
      <c r="D13" s="83">
        <v>3.2545</v>
      </c>
      <c r="E13" s="98">
        <v>3.1483</v>
      </c>
      <c r="F13" s="81">
        <v>3.0732</v>
      </c>
      <c r="G13" s="84">
        <v>2.9674</v>
      </c>
      <c r="H13" s="83">
        <f t="shared" si="0"/>
        <v>7.24049971078049</v>
      </c>
      <c r="I13" s="84">
        <f t="shared" si="1"/>
        <v>5.231741191648376</v>
      </c>
      <c r="J13" s="82">
        <f t="shared" si="2"/>
        <v>-0.4472698343897852</v>
      </c>
      <c r="K13" s="84">
        <f t="shared" si="2"/>
        <v>-1.2047427415995404</v>
      </c>
    </row>
    <row r="14" spans="1:11" ht="19.5" customHeight="1">
      <c r="A14" s="174" t="s">
        <v>13</v>
      </c>
      <c r="B14" s="178">
        <v>7.5559</v>
      </c>
      <c r="C14" s="179">
        <v>6.9721</v>
      </c>
      <c r="D14" s="83">
        <v>7.503</v>
      </c>
      <c r="E14" s="98">
        <v>6.8727</v>
      </c>
      <c r="F14" s="81">
        <v>7.2607</v>
      </c>
      <c r="G14" s="84">
        <v>6.5791</v>
      </c>
      <c r="H14" s="83">
        <f t="shared" si="0"/>
        <v>1.3034532815908495</v>
      </c>
      <c r="I14" s="84">
        <f t="shared" si="1"/>
        <v>-1.42495493050534</v>
      </c>
      <c r="J14" s="82">
        <f t="shared" si="2"/>
        <v>2.021140088557005</v>
      </c>
      <c r="K14" s="84">
        <f t="shared" si="2"/>
        <v>0.34025816629825734</v>
      </c>
    </row>
    <row r="15" spans="1:11" ht="19.5" customHeight="1">
      <c r="A15" s="172" t="s">
        <v>0</v>
      </c>
      <c r="B15" s="153">
        <v>5.3407</v>
      </c>
      <c r="C15" s="24">
        <v>6.0373</v>
      </c>
      <c r="D15" s="25">
        <v>4.7368</v>
      </c>
      <c r="E15" s="109">
        <v>5.3862</v>
      </c>
      <c r="F15" s="23">
        <v>3.9842</v>
      </c>
      <c r="G15" s="109">
        <v>4.4889</v>
      </c>
      <c r="H15" s="25">
        <f t="shared" si="0"/>
        <v>-9.517962846947325</v>
      </c>
      <c r="I15" s="26">
        <f t="shared" si="1"/>
        <v>-10.78396389743591</v>
      </c>
      <c r="J15" s="24">
        <f t="shared" si="2"/>
        <v>-11.324691269251963</v>
      </c>
      <c r="K15" s="26">
        <f t="shared" si="2"/>
        <v>-12.643833264259719</v>
      </c>
    </row>
    <row r="16" spans="1:11" ht="19.5" customHeight="1">
      <c r="A16" s="172" t="s">
        <v>20</v>
      </c>
      <c r="B16" s="153">
        <v>79.0772</v>
      </c>
      <c r="C16" s="24">
        <v>78.9555</v>
      </c>
      <c r="D16" s="25">
        <v>79.5898</v>
      </c>
      <c r="E16" s="109">
        <v>79.7617</v>
      </c>
      <c r="F16" s="23">
        <v>80.0523</v>
      </c>
      <c r="G16" s="109">
        <v>80.4598</v>
      </c>
      <c r="H16" s="25">
        <f t="shared" si="0"/>
        <v>2.6790011581247386</v>
      </c>
      <c r="I16" s="26">
        <f t="shared" si="1"/>
        <v>1.0218269832919624</v>
      </c>
      <c r="J16" s="24">
        <f>((F16*F$6/100)/(D16*D$6/100)-1)*100</f>
        <v>6.038366035605303</v>
      </c>
      <c r="K16" s="26">
        <f t="shared" si="2"/>
        <v>5.735460347459842</v>
      </c>
    </row>
    <row r="17" spans="1:11" ht="19.5" customHeight="1">
      <c r="A17" s="173" t="s">
        <v>113</v>
      </c>
      <c r="B17" s="153"/>
      <c r="C17" s="24"/>
      <c r="D17" s="25"/>
      <c r="E17" s="109"/>
      <c r="F17" s="23"/>
      <c r="G17" s="109"/>
      <c r="H17" s="25"/>
      <c r="I17" s="26"/>
      <c r="J17" s="24"/>
      <c r="K17" s="26"/>
    </row>
    <row r="18" spans="1:11" ht="19.5" customHeight="1">
      <c r="A18" s="174" t="s">
        <v>88</v>
      </c>
      <c r="B18" s="178">
        <v>24.2185</v>
      </c>
      <c r="C18" s="82">
        <v>26.5647</v>
      </c>
      <c r="D18" s="83">
        <v>24.4689</v>
      </c>
      <c r="E18" s="98">
        <v>26.8769</v>
      </c>
      <c r="F18" s="81">
        <v>24.7549</v>
      </c>
      <c r="G18" s="98">
        <v>27.2115</v>
      </c>
      <c r="H18" s="83">
        <f t="shared" si="0"/>
        <v>3.072476314183259</v>
      </c>
      <c r="I18" s="84">
        <f t="shared" si="1"/>
        <v>1.1759904642927754</v>
      </c>
      <c r="J18" s="82">
        <f t="shared" si="2"/>
        <v>6.657980500156535</v>
      </c>
      <c r="K18" s="84">
        <f t="shared" si="2"/>
        <v>6.122976007434833</v>
      </c>
    </row>
    <row r="19" spans="1:11" ht="19.5" customHeight="1">
      <c r="A19" s="174" t="s">
        <v>9</v>
      </c>
      <c r="B19" s="178">
        <v>8.3235</v>
      </c>
      <c r="C19" s="82">
        <v>6.8578</v>
      </c>
      <c r="D19" s="83">
        <v>7.4088</v>
      </c>
      <c r="E19" s="98">
        <v>6.3218</v>
      </c>
      <c r="F19" s="81">
        <v>7.4972</v>
      </c>
      <c r="G19" s="98">
        <v>6.5232</v>
      </c>
      <c r="H19" s="83">
        <f t="shared" si="0"/>
        <v>-9.19340471938288</v>
      </c>
      <c r="I19" s="84">
        <f t="shared" si="1"/>
        <v>-7.815237366099803</v>
      </c>
      <c r="J19" s="82">
        <f t="shared" si="2"/>
        <v>6.683646442002988</v>
      </c>
      <c r="K19" s="84">
        <f t="shared" si="2"/>
        <v>8.15735436087699</v>
      </c>
    </row>
    <row r="20" spans="1:11" ht="19.5" customHeight="1">
      <c r="A20" s="174" t="s">
        <v>10</v>
      </c>
      <c r="B20" s="178">
        <v>4.8278</v>
      </c>
      <c r="C20" s="82">
        <v>5.577</v>
      </c>
      <c r="D20" s="83">
        <v>4.507</v>
      </c>
      <c r="E20" s="98">
        <v>5.3022</v>
      </c>
      <c r="F20" s="81">
        <v>4.0481</v>
      </c>
      <c r="G20" s="98">
        <v>4.7228</v>
      </c>
      <c r="H20" s="83">
        <f t="shared" si="0"/>
        <v>-4.761226728077073</v>
      </c>
      <c r="I20" s="84">
        <f t="shared" si="1"/>
        <v>-4.926678720823919</v>
      </c>
      <c r="J20" s="82">
        <f t="shared" si="2"/>
        <v>-5.308651722647706</v>
      </c>
      <c r="K20" s="84">
        <f t="shared" si="2"/>
        <v>-6.635975767800229</v>
      </c>
    </row>
    <row r="21" spans="1:11" ht="19.5" customHeight="1">
      <c r="A21" s="174" t="s">
        <v>4</v>
      </c>
      <c r="B21" s="178">
        <v>5.1356</v>
      </c>
      <c r="C21" s="82">
        <v>5.1456</v>
      </c>
      <c r="D21" s="83">
        <v>5.3285</v>
      </c>
      <c r="E21" s="98">
        <v>5.4543</v>
      </c>
      <c r="F21" s="81">
        <v>5.6997</v>
      </c>
      <c r="G21" s="98">
        <v>5.8847</v>
      </c>
      <c r="H21" s="83">
        <f t="shared" si="0"/>
        <v>5.849615570406286</v>
      </c>
      <c r="I21" s="84">
        <f t="shared" si="1"/>
        <v>6.000082598065148</v>
      </c>
      <c r="J21" s="82">
        <f t="shared" si="2"/>
        <v>12.770018965143294</v>
      </c>
      <c r="K21" s="84">
        <f t="shared" si="2"/>
        <v>13.089274901419333</v>
      </c>
    </row>
    <row r="22" spans="1:11" ht="19.5" customHeight="1">
      <c r="A22" s="174" t="s">
        <v>5</v>
      </c>
      <c r="B22" s="178">
        <v>6.2923</v>
      </c>
      <c r="C22" s="82">
        <v>6.511</v>
      </c>
      <c r="D22" s="83">
        <v>7.0872</v>
      </c>
      <c r="E22" s="98">
        <v>7.4047</v>
      </c>
      <c r="F22" s="81">
        <v>7.5394</v>
      </c>
      <c r="G22" s="98">
        <v>7.7974</v>
      </c>
      <c r="H22" s="83">
        <f t="shared" si="0"/>
        <v>14.905488491013319</v>
      </c>
      <c r="I22" s="84">
        <f t="shared" si="1"/>
        <v>13.726841394559418</v>
      </c>
      <c r="J22" s="82">
        <f t="shared" si="2"/>
        <v>12.15243899707852</v>
      </c>
      <c r="K22" s="84">
        <f t="shared" si="2"/>
        <v>10.37696782324895</v>
      </c>
    </row>
    <row r="23" spans="1:11" ht="19.5" customHeight="1">
      <c r="A23" s="174" t="s">
        <v>6</v>
      </c>
      <c r="B23" s="178">
        <v>1.9235</v>
      </c>
      <c r="C23" s="82">
        <v>2.209</v>
      </c>
      <c r="D23" s="83">
        <v>1.9657</v>
      </c>
      <c r="E23" s="98">
        <v>2.3056</v>
      </c>
      <c r="F23" s="81">
        <v>2.0096</v>
      </c>
      <c r="G23" s="98">
        <v>2.3435</v>
      </c>
      <c r="H23" s="83">
        <f t="shared" si="0"/>
        <v>4.255878498914045</v>
      </c>
      <c r="I23" s="84">
        <f t="shared" si="1"/>
        <v>4.373789689564989</v>
      </c>
      <c r="J23" s="82">
        <f t="shared" si="2"/>
        <v>7.780206294005443</v>
      </c>
      <c r="K23" s="84">
        <f t="shared" si="2"/>
        <v>6.541083182243157</v>
      </c>
    </row>
    <row r="24" spans="1:11" ht="19.5" customHeight="1">
      <c r="A24" s="174" t="s">
        <v>7</v>
      </c>
      <c r="B24" s="178">
        <v>17.1447</v>
      </c>
      <c r="C24" s="82">
        <v>15.7589</v>
      </c>
      <c r="D24" s="83">
        <v>18.278</v>
      </c>
      <c r="E24" s="98">
        <v>16.2759</v>
      </c>
      <c r="F24" s="81">
        <v>18.6553</v>
      </c>
      <c r="G24" s="98">
        <v>16.8448</v>
      </c>
      <c r="H24" s="83">
        <f t="shared" si="0"/>
        <v>8.761274449886924</v>
      </c>
      <c r="I24" s="84">
        <f t="shared" si="1"/>
        <v>3.2814479975066924</v>
      </c>
      <c r="J24" s="82">
        <f t="shared" si="2"/>
        <v>7.601962068126555</v>
      </c>
      <c r="K24" s="84">
        <f t="shared" si="2"/>
        <v>8.481819198619966</v>
      </c>
    </row>
    <row r="25" spans="1:11" ht="19.5" customHeight="1">
      <c r="A25" s="174" t="s">
        <v>15</v>
      </c>
      <c r="B25" s="178">
        <v>5.7206</v>
      </c>
      <c r="C25" s="82">
        <v>4.5948</v>
      </c>
      <c r="D25" s="83">
        <v>5.4897</v>
      </c>
      <c r="E25" s="98">
        <v>4.4713</v>
      </c>
      <c r="F25" s="81">
        <v>5.4732</v>
      </c>
      <c r="G25" s="98">
        <v>4.5958</v>
      </c>
      <c r="H25" s="83">
        <f t="shared" si="0"/>
        <v>-2.100035294492053</v>
      </c>
      <c r="I25" s="84">
        <f t="shared" si="1"/>
        <v>-2.68710289699553</v>
      </c>
      <c r="J25" s="82">
        <f t="shared" si="2"/>
        <v>5.1088616323497815</v>
      </c>
      <c r="K25" s="84">
        <f t="shared" si="2"/>
        <v>7.736639407901236</v>
      </c>
    </row>
    <row r="26" spans="1:11" ht="19.5" customHeight="1">
      <c r="A26" s="174" t="s">
        <v>16</v>
      </c>
      <c r="B26" s="178">
        <v>2.2947</v>
      </c>
      <c r="C26" s="82">
        <v>2.7535</v>
      </c>
      <c r="D26" s="83">
        <v>2.1164</v>
      </c>
      <c r="E26" s="98">
        <v>2.5824</v>
      </c>
      <c r="F26" s="81">
        <v>1.6037</v>
      </c>
      <c r="G26" s="98">
        <v>1.9441</v>
      </c>
      <c r="H26" s="83">
        <f t="shared" si="0"/>
        <v>-5.909160731155138</v>
      </c>
      <c r="I26" s="84">
        <f t="shared" si="1"/>
        <v>-6.213217472447063</v>
      </c>
      <c r="J26" s="82">
        <f t="shared" si="2"/>
        <v>-20.113756002938565</v>
      </c>
      <c r="K26" s="84">
        <f t="shared" si="2"/>
        <v>-21.09015311331033</v>
      </c>
    </row>
    <row r="27" spans="1:12" ht="19.5" customHeight="1">
      <c r="A27" s="174" t="s">
        <v>8</v>
      </c>
      <c r="B27" s="178">
        <v>3.1959</v>
      </c>
      <c r="C27" s="82">
        <v>2.9832</v>
      </c>
      <c r="D27" s="83">
        <v>2.9395</v>
      </c>
      <c r="E27" s="98">
        <v>2.7666</v>
      </c>
      <c r="F27" s="81">
        <v>2.7712</v>
      </c>
      <c r="G27" s="98">
        <v>2.5921</v>
      </c>
      <c r="H27" s="83">
        <f t="shared" si="0"/>
        <v>-6.166959760073376</v>
      </c>
      <c r="I27" s="84">
        <f t="shared" si="1"/>
        <v>-7.259975321619539</v>
      </c>
      <c r="J27" s="82">
        <f t="shared" si="2"/>
        <v>-0.6103795927523858</v>
      </c>
      <c r="K27" s="84">
        <f t="shared" si="2"/>
        <v>-1.79321518652924</v>
      </c>
      <c r="L27" s="331"/>
    </row>
    <row r="28" spans="1:11" ht="12" customHeight="1">
      <c r="A28" s="175" t="s">
        <v>188</v>
      </c>
      <c r="B28" s="182"/>
      <c r="C28" s="183"/>
      <c r="D28" s="184"/>
      <c r="E28" s="185"/>
      <c r="F28" s="186"/>
      <c r="G28" s="185"/>
      <c r="H28" s="184"/>
      <c r="I28" s="187"/>
      <c r="J28" s="183"/>
      <c r="K28" s="187"/>
    </row>
    <row r="29" spans="1:16" ht="12" customHeight="1">
      <c r="A29" s="176" t="s">
        <v>115</v>
      </c>
      <c r="B29" s="178">
        <v>23.5754</v>
      </c>
      <c r="C29" s="82">
        <v>24.1097</v>
      </c>
      <c r="D29" s="83">
        <v>20.9354</v>
      </c>
      <c r="E29" s="98">
        <v>21.6897</v>
      </c>
      <c r="F29" s="81">
        <v>21.3533</v>
      </c>
      <c r="G29" s="98">
        <v>21.5603</v>
      </c>
      <c r="H29" s="83">
        <f aca="true" t="shared" si="3" ref="H29:I34">((D29*D$6/100)/(B29*B$6/100)-1)*100</f>
        <v>-9.406362406805602</v>
      </c>
      <c r="I29" s="84">
        <f t="shared" si="3"/>
        <v>-10.036789923664813</v>
      </c>
      <c r="J29" s="82">
        <f t="shared" si="2"/>
        <v>7.530177988873277</v>
      </c>
      <c r="K29" s="84">
        <f t="shared" si="2"/>
        <v>4.19271813569202</v>
      </c>
      <c r="P29" s="82"/>
    </row>
    <row r="30" spans="1:16" ht="12" customHeight="1">
      <c r="A30" s="176" t="s">
        <v>116</v>
      </c>
      <c r="B30" s="178">
        <v>10.6758</v>
      </c>
      <c r="C30" s="82">
        <v>11.4458</v>
      </c>
      <c r="D30" s="83">
        <v>10.3125</v>
      </c>
      <c r="E30" s="98">
        <v>11.2513</v>
      </c>
      <c r="F30" s="81">
        <v>10.2319</v>
      </c>
      <c r="G30" s="98">
        <v>10.9392</v>
      </c>
      <c r="H30" s="83">
        <f t="shared" si="3"/>
        <v>-1.4539916770639705</v>
      </c>
      <c r="I30" s="84">
        <f t="shared" si="3"/>
        <v>-1.6985878724358972</v>
      </c>
      <c r="J30" s="82">
        <f t="shared" si="2"/>
        <v>4.601750275860206</v>
      </c>
      <c r="K30" s="84">
        <f t="shared" si="2"/>
        <v>1.9105091470186242</v>
      </c>
      <c r="L30" s="103"/>
      <c r="P30" s="82"/>
    </row>
    <row r="31" spans="1:16" ht="12" customHeight="1">
      <c r="A31" s="176" t="s">
        <v>117</v>
      </c>
      <c r="B31" s="178">
        <v>19.701</v>
      </c>
      <c r="C31" s="82">
        <v>20.759</v>
      </c>
      <c r="D31" s="83">
        <v>19.3549</v>
      </c>
      <c r="E31" s="98">
        <v>20.4887</v>
      </c>
      <c r="F31" s="81">
        <v>19.6599</v>
      </c>
      <c r="G31" s="98">
        <v>20.9565</v>
      </c>
      <c r="H31" s="83">
        <f t="shared" si="3"/>
        <v>0.22548486804077061</v>
      </c>
      <c r="I31" s="84">
        <f t="shared" si="3"/>
        <v>-1.3013574981471376</v>
      </c>
      <c r="J31" s="82">
        <f t="shared" si="2"/>
        <v>7.087060811000434</v>
      </c>
      <c r="K31" s="84">
        <f t="shared" si="2"/>
        <v>7.21127521477658</v>
      </c>
      <c r="P31" s="82"/>
    </row>
    <row r="32" spans="1:16" ht="12" customHeight="1">
      <c r="A32" s="176" t="s">
        <v>118</v>
      </c>
      <c r="B32" s="178">
        <v>12.8522</v>
      </c>
      <c r="C32" s="82">
        <v>12.3357</v>
      </c>
      <c r="D32" s="83">
        <v>12.7885</v>
      </c>
      <c r="E32" s="98">
        <v>12.5856</v>
      </c>
      <c r="F32" s="81">
        <v>13.1871</v>
      </c>
      <c r="G32" s="98">
        <v>12.9306</v>
      </c>
      <c r="H32" s="83">
        <f t="shared" si="3"/>
        <v>1.5120592198665905</v>
      </c>
      <c r="I32" s="84">
        <f t="shared" si="3"/>
        <v>2.026580378920717</v>
      </c>
      <c r="J32" s="82">
        <f t="shared" si="2"/>
        <v>8.711707677938207</v>
      </c>
      <c r="K32" s="84">
        <f t="shared" si="2"/>
        <v>7.691361107863726</v>
      </c>
      <c r="P32" s="82"/>
    </row>
    <row r="33" spans="1:11" ht="12" customHeight="1">
      <c r="A33" s="176" t="s">
        <v>119</v>
      </c>
      <c r="B33" s="178">
        <v>2.8126</v>
      </c>
      <c r="C33" s="82">
        <v>2.5564</v>
      </c>
      <c r="D33" s="83">
        <v>3.5039</v>
      </c>
      <c r="E33" s="98">
        <v>3.0223</v>
      </c>
      <c r="F33" s="81">
        <v>2.5802</v>
      </c>
      <c r="G33" s="98">
        <v>2.515</v>
      </c>
      <c r="H33" s="83">
        <f t="shared" si="3"/>
        <v>27.092298990268525</v>
      </c>
      <c r="I33" s="84">
        <f t="shared" si="3"/>
        <v>18.225719885427093</v>
      </c>
      <c r="J33" s="82">
        <f t="shared" si="2"/>
        <v>-22.36665591797279</v>
      </c>
      <c r="K33" s="84">
        <f t="shared" si="2"/>
        <v>-12.775893024468</v>
      </c>
    </row>
    <row r="34" spans="1:12" ht="12" customHeight="1" thickBot="1">
      <c r="A34" s="177" t="s">
        <v>1</v>
      </c>
      <c r="B34" s="151">
        <v>30.3829</v>
      </c>
      <c r="C34" s="180">
        <v>28.7935</v>
      </c>
      <c r="D34" s="181">
        <v>33.1048</v>
      </c>
      <c r="E34" s="101">
        <v>30.9623</v>
      </c>
      <c r="F34" s="85">
        <v>32.9875</v>
      </c>
      <c r="G34" s="101">
        <v>31.0984</v>
      </c>
      <c r="H34" s="151">
        <f t="shared" si="3"/>
        <v>11.15711062761655</v>
      </c>
      <c r="I34" s="86">
        <f t="shared" si="3"/>
        <v>7.533049081204135</v>
      </c>
      <c r="J34" s="85">
        <f t="shared" si="2"/>
        <v>5.0521780016809625</v>
      </c>
      <c r="K34" s="86">
        <f t="shared" si="2"/>
        <v>5.27880446794442</v>
      </c>
      <c r="L34" s="331"/>
    </row>
    <row r="35" spans="1:11" ht="12">
      <c r="A35" s="351" t="s">
        <v>17</v>
      </c>
      <c r="B35" s="351"/>
      <c r="C35" s="351"/>
      <c r="D35" s="351"/>
      <c r="E35" s="351"/>
      <c r="F35" s="351"/>
      <c r="G35" s="351"/>
      <c r="H35" s="352"/>
      <c r="I35" s="352"/>
      <c r="J35" s="352"/>
      <c r="K35" s="352"/>
    </row>
    <row r="36" spans="1:11" ht="13.5" customHeight="1">
      <c r="A36" s="6" t="s">
        <v>180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">
      <c r="A37" s="63" t="s">
        <v>21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">
      <c r="A38" s="6" t="s">
        <v>195</v>
      </c>
      <c r="B38" s="7"/>
      <c r="C38" s="7"/>
      <c r="D38" s="7"/>
      <c r="E38" s="7"/>
      <c r="F38" s="7"/>
      <c r="G38" s="7"/>
      <c r="H38" s="8"/>
      <c r="I38" s="8"/>
      <c r="J38" s="8"/>
      <c r="K38" s="8"/>
    </row>
    <row r="39" spans="2:6" ht="12">
      <c r="B39" s="68"/>
      <c r="D39" s="68"/>
      <c r="F39" s="68"/>
    </row>
  </sheetData>
  <sheetProtection/>
  <mergeCells count="7">
    <mergeCell ref="F3:G4"/>
    <mergeCell ref="B3:C4"/>
    <mergeCell ref="A3:A5"/>
    <mergeCell ref="A35:K35"/>
    <mergeCell ref="H4:I4"/>
    <mergeCell ref="J4:K4"/>
    <mergeCell ref="D3:E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00390625" style="0" bestFit="1" customWidth="1"/>
  </cols>
  <sheetData>
    <row r="1" ht="12.75">
      <c r="A1" s="1" t="s">
        <v>212</v>
      </c>
    </row>
    <row r="2" ht="12.75">
      <c r="A2" s="54"/>
    </row>
    <row r="3" spans="1:13" ht="12.75">
      <c r="A3" s="1"/>
      <c r="B3" t="s">
        <v>136</v>
      </c>
      <c r="C3" t="s">
        <v>137</v>
      </c>
      <c r="D3" t="s">
        <v>138</v>
      </c>
      <c r="E3" t="s">
        <v>139</v>
      </c>
      <c r="F3" t="s">
        <v>140</v>
      </c>
      <c r="G3" t="s">
        <v>141</v>
      </c>
      <c r="H3" t="s">
        <v>142</v>
      </c>
      <c r="I3" t="s">
        <v>143</v>
      </c>
      <c r="J3" t="s">
        <v>144</v>
      </c>
      <c r="K3" t="s">
        <v>145</v>
      </c>
      <c r="L3" t="s">
        <v>146</v>
      </c>
      <c r="M3" t="s">
        <v>147</v>
      </c>
    </row>
    <row r="4" spans="1:14" ht="12.75">
      <c r="A4" s="1" t="s">
        <v>94</v>
      </c>
      <c r="B4" s="121">
        <v>8922.0223</v>
      </c>
      <c r="C4" s="121">
        <v>5764.7513</v>
      </c>
      <c r="D4" s="121">
        <v>7876.9165</v>
      </c>
      <c r="E4" s="121">
        <v>6889.1979</v>
      </c>
      <c r="F4" s="121">
        <v>4690.2479</v>
      </c>
      <c r="G4" s="121">
        <v>5830.3266</v>
      </c>
      <c r="H4" s="121">
        <v>7573.6831</v>
      </c>
      <c r="I4" s="121">
        <v>15510.3368</v>
      </c>
      <c r="J4" s="121">
        <v>65429.3888</v>
      </c>
      <c r="K4" s="121">
        <v>27863.1492</v>
      </c>
      <c r="L4" s="121">
        <v>13250.4846</v>
      </c>
      <c r="M4" s="121">
        <v>5800.3938</v>
      </c>
      <c r="N4" s="121">
        <f aca="true" t="shared" si="0" ref="N4:N9">SUM(B4:M4)</f>
        <v>175400.89879999997</v>
      </c>
    </row>
    <row r="5" spans="1:15" s="2" customFormat="1" ht="15">
      <c r="A5" t="s">
        <v>93</v>
      </c>
      <c r="B5" s="122">
        <v>1703.8451</v>
      </c>
      <c r="C5" s="122">
        <v>783.8975</v>
      </c>
      <c r="D5" s="122">
        <v>644.8743</v>
      </c>
      <c r="E5" s="122">
        <v>403.8995</v>
      </c>
      <c r="F5" s="122">
        <v>231.0944</v>
      </c>
      <c r="G5" s="122">
        <v>336.27</v>
      </c>
      <c r="H5" s="122">
        <v>1711.2915</v>
      </c>
      <c r="I5" s="122">
        <v>5526.864</v>
      </c>
      <c r="J5" s="122">
        <v>28413.808</v>
      </c>
      <c r="K5" s="122">
        <v>10372.6851</v>
      </c>
      <c r="L5" s="122">
        <v>3618.0876</v>
      </c>
      <c r="M5" s="122">
        <v>1232.4276</v>
      </c>
      <c r="N5" s="121">
        <f t="shared" si="0"/>
        <v>54979.0446</v>
      </c>
      <c r="O5" s="251"/>
    </row>
    <row r="6" spans="1:15" ht="12.75">
      <c r="A6" t="s">
        <v>153</v>
      </c>
      <c r="B6" s="122">
        <v>1338.111</v>
      </c>
      <c r="C6" s="122">
        <v>802.9865</v>
      </c>
      <c r="D6" s="122">
        <v>923.569</v>
      </c>
      <c r="E6" s="122">
        <v>742.1755</v>
      </c>
      <c r="F6" s="122">
        <v>538.1335</v>
      </c>
      <c r="G6" s="122">
        <v>832.4734</v>
      </c>
      <c r="H6" s="122">
        <v>1532.3984</v>
      </c>
      <c r="I6" s="122">
        <v>3987.0111</v>
      </c>
      <c r="J6" s="122">
        <v>17890.4274</v>
      </c>
      <c r="K6" s="122">
        <v>6002.209</v>
      </c>
      <c r="L6" s="122">
        <v>2135.6483</v>
      </c>
      <c r="M6" s="122">
        <v>890.2199</v>
      </c>
      <c r="N6" s="121">
        <f t="shared" si="0"/>
        <v>37615.363</v>
      </c>
      <c r="O6" s="251"/>
    </row>
    <row r="7" spans="1:15" ht="12.75">
      <c r="A7" t="s">
        <v>154</v>
      </c>
      <c r="B7" s="122">
        <v>1451.1919</v>
      </c>
      <c r="C7" s="122">
        <v>801.3723</v>
      </c>
      <c r="D7" s="122">
        <v>1120.6608</v>
      </c>
      <c r="E7" s="122">
        <v>1047.5157</v>
      </c>
      <c r="F7" s="122">
        <v>639.5642</v>
      </c>
      <c r="G7" s="122">
        <v>746.4647</v>
      </c>
      <c r="H7" s="122">
        <v>980.959</v>
      </c>
      <c r="I7" s="122">
        <v>2172.8702</v>
      </c>
      <c r="J7" s="122">
        <v>8170.7799</v>
      </c>
      <c r="K7" s="122">
        <v>3814.5501</v>
      </c>
      <c r="L7" s="122">
        <v>1982.8233</v>
      </c>
      <c r="M7" s="122">
        <v>823.9805</v>
      </c>
      <c r="N7" s="121">
        <f t="shared" si="0"/>
        <v>23752.732600000003</v>
      </c>
      <c r="O7" s="251"/>
    </row>
    <row r="8" spans="1:16" ht="12.75">
      <c r="A8" s="54" t="s">
        <v>194</v>
      </c>
      <c r="B8" s="122">
        <v>4137.7033</v>
      </c>
      <c r="C8" s="122">
        <v>3142.0618</v>
      </c>
      <c r="D8" s="122">
        <v>4937.2356</v>
      </c>
      <c r="E8" s="122">
        <v>4453.5393</v>
      </c>
      <c r="F8" s="122">
        <v>3116.4233</v>
      </c>
      <c r="G8" s="122">
        <v>3713.783</v>
      </c>
      <c r="H8" s="122">
        <v>3115.5305</v>
      </c>
      <c r="I8" s="122">
        <v>3408.5964</v>
      </c>
      <c r="J8" s="122">
        <v>9966.0679</v>
      </c>
      <c r="K8" s="122">
        <v>7026.8035</v>
      </c>
      <c r="L8" s="122">
        <v>5124.6135</v>
      </c>
      <c r="M8" s="122">
        <v>2634.2183</v>
      </c>
      <c r="N8" s="121">
        <f t="shared" si="0"/>
        <v>54776.5764</v>
      </c>
      <c r="O8" s="251"/>
      <c r="P8" s="253"/>
    </row>
    <row r="9" spans="1:15" ht="12.75">
      <c r="A9" t="s">
        <v>38</v>
      </c>
      <c r="B9" s="122">
        <v>291.1711</v>
      </c>
      <c r="C9" s="122">
        <v>234.4333</v>
      </c>
      <c r="D9" s="122">
        <v>250.5768</v>
      </c>
      <c r="E9" s="122">
        <v>242.068</v>
      </c>
      <c r="F9" s="122">
        <v>165.0325</v>
      </c>
      <c r="G9" s="122">
        <v>201.3356</v>
      </c>
      <c r="H9" s="122">
        <v>233.5038</v>
      </c>
      <c r="I9" s="122">
        <v>414.995</v>
      </c>
      <c r="J9" s="122">
        <v>988.3056</v>
      </c>
      <c r="K9" s="122">
        <v>646.9015</v>
      </c>
      <c r="L9" s="122">
        <v>389.3118</v>
      </c>
      <c r="M9" s="122">
        <v>219.5476</v>
      </c>
      <c r="N9" s="121">
        <f t="shared" si="0"/>
        <v>4277.1826</v>
      </c>
      <c r="O9" s="251"/>
    </row>
    <row r="10" spans="2:14" ht="12.7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0"/>
    </row>
    <row r="11" spans="1:14" ht="12.75">
      <c r="A11" s="1" t="s">
        <v>94</v>
      </c>
      <c r="B11" s="250">
        <f>100*B4/$N$4</f>
        <v>5.086645713357087</v>
      </c>
      <c r="C11" s="250">
        <f aca="true" t="shared" si="1" ref="C11:M11">100*C4/$N$4</f>
        <v>3.2866144583291046</v>
      </c>
      <c r="D11" s="250">
        <f t="shared" si="1"/>
        <v>4.490807375497897</v>
      </c>
      <c r="E11" s="250">
        <f t="shared" si="1"/>
        <v>3.9276867719220614</v>
      </c>
      <c r="F11" s="250">
        <f t="shared" si="1"/>
        <v>2.674015887083927</v>
      </c>
      <c r="G11" s="250">
        <f t="shared" si="1"/>
        <v>3.3240004127048417</v>
      </c>
      <c r="H11" s="250">
        <f t="shared" si="1"/>
        <v>4.317927189549842</v>
      </c>
      <c r="I11" s="250">
        <f t="shared" si="1"/>
        <v>8.84279208722048</v>
      </c>
      <c r="J11" s="250">
        <f t="shared" si="1"/>
        <v>37.302767116721306</v>
      </c>
      <c r="K11" s="250">
        <f t="shared" si="1"/>
        <v>15.885408450369928</v>
      </c>
      <c r="L11" s="250">
        <f t="shared" si="1"/>
        <v>7.554399487489971</v>
      </c>
      <c r="M11" s="250">
        <f t="shared" si="1"/>
        <v>3.306935049753577</v>
      </c>
      <c r="N11" s="120"/>
    </row>
    <row r="12" spans="1:14" ht="12.75">
      <c r="A12" t="s">
        <v>93</v>
      </c>
      <c r="B12" s="252">
        <f>B5/B$4</f>
        <v>0.19097072868782225</v>
      </c>
      <c r="C12" s="252">
        <f aca="true" t="shared" si="2" ref="C12:M12">C5/C$4</f>
        <v>0.13598114805056727</v>
      </c>
      <c r="D12" s="252">
        <f t="shared" si="2"/>
        <v>0.08186887597450093</v>
      </c>
      <c r="E12" s="252">
        <f t="shared" si="2"/>
        <v>0.05862794273916851</v>
      </c>
      <c r="F12" s="252">
        <f t="shared" si="2"/>
        <v>0.049271254937292334</v>
      </c>
      <c r="G12" s="252">
        <f t="shared" si="2"/>
        <v>0.05767601423906509</v>
      </c>
      <c r="H12" s="252">
        <f t="shared" si="2"/>
        <v>0.2259523507129576</v>
      </c>
      <c r="I12" s="252">
        <f t="shared" si="2"/>
        <v>0.3563342351147397</v>
      </c>
      <c r="J12" s="252">
        <f t="shared" si="2"/>
        <v>0.43426674956193384</v>
      </c>
      <c r="K12" s="252">
        <f t="shared" si="2"/>
        <v>0.37227253192184034</v>
      </c>
      <c r="L12" s="252">
        <f t="shared" si="2"/>
        <v>0.27305322855890113</v>
      </c>
      <c r="M12" s="252">
        <f t="shared" si="2"/>
        <v>0.21247309105116277</v>
      </c>
      <c r="N12" s="120"/>
    </row>
    <row r="13" spans="1:14" ht="12.75">
      <c r="A13" t="s">
        <v>153</v>
      </c>
      <c r="B13" s="252">
        <f aca="true" t="shared" si="3" ref="B13:M16">B6/B$4</f>
        <v>0.14997844154682285</v>
      </c>
      <c r="C13" s="252">
        <f t="shared" si="3"/>
        <v>0.13929247910486614</v>
      </c>
      <c r="D13" s="252">
        <f t="shared" si="3"/>
        <v>0.1172500686023522</v>
      </c>
      <c r="E13" s="252">
        <f t="shared" si="3"/>
        <v>0.10773032082588309</v>
      </c>
      <c r="F13" s="252">
        <f t="shared" si="3"/>
        <v>0.11473455379618634</v>
      </c>
      <c r="G13" s="252">
        <f t="shared" si="3"/>
        <v>0.1427833219497515</v>
      </c>
      <c r="H13" s="252">
        <f t="shared" si="3"/>
        <v>0.20233199353165437</v>
      </c>
      <c r="I13" s="252">
        <f t="shared" si="3"/>
        <v>0.2570550950254027</v>
      </c>
      <c r="J13" s="252">
        <f t="shared" si="3"/>
        <v>0.2734310640542007</v>
      </c>
      <c r="K13" s="252">
        <f t="shared" si="3"/>
        <v>0.21541746616351606</v>
      </c>
      <c r="L13" s="252">
        <f t="shared" si="3"/>
        <v>0.1611751090220504</v>
      </c>
      <c r="M13" s="252">
        <f t="shared" si="3"/>
        <v>0.15347576917967193</v>
      </c>
      <c r="N13" s="120"/>
    </row>
    <row r="14" spans="1:14" ht="12.75">
      <c r="A14" t="s">
        <v>154</v>
      </c>
      <c r="B14" s="252">
        <f t="shared" si="3"/>
        <v>0.16265279901844673</v>
      </c>
      <c r="C14" s="252">
        <f t="shared" si="3"/>
        <v>0.13901246702524703</v>
      </c>
      <c r="D14" s="252">
        <f t="shared" si="3"/>
        <v>0.14227150941615288</v>
      </c>
      <c r="E14" s="252">
        <f t="shared" si="3"/>
        <v>0.1520519101360116</v>
      </c>
      <c r="F14" s="252">
        <f t="shared" si="3"/>
        <v>0.13636042563976203</v>
      </c>
      <c r="G14" s="252">
        <f t="shared" si="3"/>
        <v>0.12803136963202028</v>
      </c>
      <c r="H14" s="252">
        <f t="shared" si="3"/>
        <v>0.12952205512797332</v>
      </c>
      <c r="I14" s="252">
        <f t="shared" si="3"/>
        <v>0.14009174836229216</v>
      </c>
      <c r="J14" s="252">
        <f t="shared" si="3"/>
        <v>0.12487935543729244</v>
      </c>
      <c r="K14" s="252">
        <f t="shared" si="3"/>
        <v>0.13690304970982964</v>
      </c>
      <c r="L14" s="252">
        <f t="shared" si="3"/>
        <v>0.14964156858082006</v>
      </c>
      <c r="M14" s="252">
        <f t="shared" si="3"/>
        <v>0.1420559583385528</v>
      </c>
      <c r="N14" s="120"/>
    </row>
    <row r="15" spans="1:14" ht="12.75">
      <c r="A15" s="54" t="s">
        <v>59</v>
      </c>
      <c r="B15" s="252">
        <f t="shared" si="3"/>
        <v>0.4637629408301299</v>
      </c>
      <c r="C15" s="252">
        <f t="shared" si="3"/>
        <v>0.5450472425410616</v>
      </c>
      <c r="D15" s="252">
        <f t="shared" si="3"/>
        <v>0.6267980116331054</v>
      </c>
      <c r="E15" s="252">
        <f t="shared" si="3"/>
        <v>0.6464525137244207</v>
      </c>
      <c r="F15" s="252">
        <f t="shared" si="3"/>
        <v>0.664447459163086</v>
      </c>
      <c r="G15" s="252">
        <f t="shared" si="3"/>
        <v>0.6369768376269006</v>
      </c>
      <c r="H15" s="252">
        <f t="shared" si="3"/>
        <v>0.4113626697689529</v>
      </c>
      <c r="I15" s="252">
        <f t="shared" si="3"/>
        <v>0.2197628874184086</v>
      </c>
      <c r="J15" s="252">
        <f t="shared" si="3"/>
        <v>0.15231791222234373</v>
      </c>
      <c r="K15" s="252">
        <f t="shared" si="3"/>
        <v>0.25218985296895297</v>
      </c>
      <c r="L15" s="252">
        <f t="shared" si="3"/>
        <v>0.3867491382164242</v>
      </c>
      <c r="M15" s="252">
        <f t="shared" si="3"/>
        <v>0.4541447341040879</v>
      </c>
      <c r="N15" s="120"/>
    </row>
    <row r="16" spans="1:14" ht="12.75">
      <c r="A16" t="s">
        <v>38</v>
      </c>
      <c r="B16" s="252">
        <f t="shared" si="3"/>
        <v>0.03263510112499943</v>
      </c>
      <c r="C16" s="252">
        <f t="shared" si="3"/>
        <v>0.0406666806250601</v>
      </c>
      <c r="D16" s="252">
        <f t="shared" si="3"/>
        <v>0.03181153437388856</v>
      </c>
      <c r="E16" s="252">
        <f t="shared" si="3"/>
        <v>0.035137327089994036</v>
      </c>
      <c r="F16" s="252">
        <f t="shared" si="3"/>
        <v>0.035186306463673274</v>
      </c>
      <c r="G16" s="252">
        <f t="shared" si="3"/>
        <v>0.03453247370396025</v>
      </c>
      <c r="H16" s="252">
        <f t="shared" si="3"/>
        <v>0.030830944062077276</v>
      </c>
      <c r="I16" s="252">
        <f t="shared" si="3"/>
        <v>0.026756027631843562</v>
      </c>
      <c r="J16" s="252">
        <f t="shared" si="3"/>
        <v>0.015104918724229317</v>
      </c>
      <c r="K16" s="252">
        <f t="shared" si="3"/>
        <v>0.023217099235860964</v>
      </c>
      <c r="L16" s="252">
        <f t="shared" si="3"/>
        <v>0.029380948074910408</v>
      </c>
      <c r="M16" s="252">
        <f t="shared" si="3"/>
        <v>0.03785046456673338</v>
      </c>
      <c r="N16" s="120"/>
    </row>
    <row r="17" spans="2:14" ht="12.75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2:14" ht="12.7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2:14" ht="12.7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.75">
      <c r="A20" s="339" t="s">
        <v>148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ht="12.75">
      <c r="A21" s="6" t="s">
        <v>195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1" width="43.57421875" style="17" customWidth="1"/>
    <col min="2" max="7" width="9.28125" style="17" customWidth="1"/>
    <col min="8" max="9" width="9.28125" style="17" hidden="1" customWidth="1"/>
    <col min="10" max="11" width="11.7109375" style="17" customWidth="1"/>
    <col min="12" max="16384" width="11.421875" style="17" customWidth="1"/>
  </cols>
  <sheetData>
    <row r="1" spans="1:11" ht="12.75" customHeight="1">
      <c r="A1" s="18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299" t="s">
        <v>18</v>
      </c>
    </row>
    <row r="3" spans="1:11" ht="12.75" customHeight="1">
      <c r="A3" s="359"/>
      <c r="B3" s="356">
        <v>2013</v>
      </c>
      <c r="C3" s="341"/>
      <c r="D3" s="356">
        <v>2014</v>
      </c>
      <c r="E3" s="341"/>
      <c r="F3" s="340">
        <v>2015</v>
      </c>
      <c r="G3" s="341"/>
      <c r="H3" s="11" t="s">
        <v>155</v>
      </c>
      <c r="I3" s="12"/>
      <c r="J3" s="249" t="s">
        <v>155</v>
      </c>
      <c r="K3" s="12"/>
    </row>
    <row r="4" spans="1:11" ht="12" customHeight="1">
      <c r="A4" s="360"/>
      <c r="B4" s="357"/>
      <c r="C4" s="343"/>
      <c r="D4" s="357"/>
      <c r="E4" s="343"/>
      <c r="F4" s="342"/>
      <c r="G4" s="343"/>
      <c r="H4" s="353" t="s">
        <v>174</v>
      </c>
      <c r="I4" s="354"/>
      <c r="J4" s="355" t="s">
        <v>175</v>
      </c>
      <c r="K4" s="354"/>
    </row>
    <row r="5" spans="1:11" ht="48">
      <c r="A5" s="360"/>
      <c r="B5" s="13" t="s">
        <v>53</v>
      </c>
      <c r="C5" s="88" t="s">
        <v>3</v>
      </c>
      <c r="D5" s="13" t="s">
        <v>53</v>
      </c>
      <c r="E5" s="88" t="s">
        <v>3</v>
      </c>
      <c r="F5" s="143" t="s">
        <v>53</v>
      </c>
      <c r="G5" s="88" t="s">
        <v>3</v>
      </c>
      <c r="H5" s="138" t="s">
        <v>53</v>
      </c>
      <c r="I5" s="88" t="s">
        <v>3</v>
      </c>
      <c r="J5" s="108" t="s">
        <v>53</v>
      </c>
      <c r="K5" s="88" t="s">
        <v>3</v>
      </c>
    </row>
    <row r="6" spans="1:11" ht="12.75" thickBot="1">
      <c r="A6" s="280" t="s">
        <v>156</v>
      </c>
      <c r="B6" s="281">
        <v>172821</v>
      </c>
      <c r="C6" s="282">
        <v>135510</v>
      </c>
      <c r="D6" s="281">
        <v>176308</v>
      </c>
      <c r="E6" s="282">
        <v>135511</v>
      </c>
      <c r="F6" s="283">
        <v>185874</v>
      </c>
      <c r="G6" s="282">
        <v>142040</v>
      </c>
      <c r="H6" s="284">
        <f>(D6/B6-1)*100</f>
        <v>2.0176946088727554</v>
      </c>
      <c r="I6" s="285">
        <f>(E6/C6-1)*100</f>
        <v>0.0007379529185946865</v>
      </c>
      <c r="J6" s="286">
        <f>(F6/D6-1)*100</f>
        <v>5.425732241304981</v>
      </c>
      <c r="K6" s="285">
        <f>(G6/E6-1)*100</f>
        <v>4.818059050556789</v>
      </c>
    </row>
    <row r="7" spans="1:11" ht="12.75" thickTop="1">
      <c r="A7" s="279" t="s">
        <v>189</v>
      </c>
      <c r="B7" s="194"/>
      <c r="C7" s="195"/>
      <c r="D7" s="194"/>
      <c r="E7" s="195"/>
      <c r="F7" s="188"/>
      <c r="G7" s="195"/>
      <c r="H7" s="199"/>
      <c r="I7" s="90"/>
      <c r="J7" s="110"/>
      <c r="K7" s="90"/>
    </row>
    <row r="8" spans="1:11" ht="24">
      <c r="A8" s="189" t="s">
        <v>49</v>
      </c>
      <c r="B8" s="194">
        <v>66.9997</v>
      </c>
      <c r="C8" s="195">
        <v>71.1108</v>
      </c>
      <c r="D8" s="194">
        <v>71.0176</v>
      </c>
      <c r="E8" s="195">
        <v>75.0052</v>
      </c>
      <c r="F8" s="188">
        <v>71.366</v>
      </c>
      <c r="G8" s="195">
        <v>75.3742</v>
      </c>
      <c r="H8" s="199">
        <f>((D8*D$6/100)/(B8*B$6/100)-1)*100</f>
        <v>8.135586109416625</v>
      </c>
      <c r="I8" s="90">
        <f>((E8*E$6/100)/(C8*C$6/100)-1)*100</f>
        <v>5.477302326879352</v>
      </c>
      <c r="J8" s="110">
        <f>((F8*F$6/100)/(D8*D$6/100)-1)*100</f>
        <v>5.942932556619351</v>
      </c>
      <c r="K8" s="90">
        <f>((G8*G$6/100)/(E8*E$6/100)-1)*100</f>
        <v>5.333728148028083</v>
      </c>
    </row>
    <row r="9" spans="1:11" ht="12">
      <c r="A9" s="189" t="s">
        <v>39</v>
      </c>
      <c r="B9" s="194">
        <v>11.5394</v>
      </c>
      <c r="C9" s="195">
        <v>10.0903</v>
      </c>
      <c r="D9" s="194">
        <v>9.9047</v>
      </c>
      <c r="E9" s="195">
        <v>8.4433</v>
      </c>
      <c r="F9" s="188">
        <v>11.5188</v>
      </c>
      <c r="G9" s="195">
        <v>9.9318</v>
      </c>
      <c r="H9" s="199">
        <f aca="true" t="shared" si="0" ref="H9:H29">((D9*D$6/100)/(B9*B$6/100)-1)*100</f>
        <v>-12.43438482135103</v>
      </c>
      <c r="I9" s="90">
        <f aca="true" t="shared" si="1" ref="I9:I29">((E9*E$6/100)/(C9*C$6/100)-1)*100</f>
        <v>-16.321989360288825</v>
      </c>
      <c r="J9" s="110">
        <f aca="true" t="shared" si="2" ref="J9:J29">((F9*F$6/100)/(D9*D$6/100)-1)*100</f>
        <v>22.606229824340375</v>
      </c>
      <c r="K9" s="90">
        <f aca="true" t="shared" si="3" ref="K9:K29">((G9*G$6/100)/(E9*E$6/100)-1)*100</f>
        <v>23.29681509342556</v>
      </c>
    </row>
    <row r="10" spans="1:17" ht="36">
      <c r="A10" s="189" t="s">
        <v>50</v>
      </c>
      <c r="B10" s="207">
        <v>21.4608</v>
      </c>
      <c r="C10" s="208">
        <v>18.7989</v>
      </c>
      <c r="D10" s="207">
        <v>19.0777</v>
      </c>
      <c r="E10" s="208">
        <v>16.5515</v>
      </c>
      <c r="F10" s="209">
        <v>17.1152</v>
      </c>
      <c r="G10" s="208">
        <v>14.694</v>
      </c>
      <c r="H10" s="200">
        <f t="shared" si="0"/>
        <v>-9.310791189531997</v>
      </c>
      <c r="I10" s="91">
        <f t="shared" si="1"/>
        <v>-11.954305080205085</v>
      </c>
      <c r="J10" s="111">
        <f t="shared" si="2"/>
        <v>-5.419285739036484</v>
      </c>
      <c r="K10" s="91">
        <f t="shared" si="3"/>
        <v>-6.945197735016084</v>
      </c>
      <c r="L10" s="331"/>
      <c r="M10" s="331"/>
      <c r="N10" s="331"/>
      <c r="O10" s="331"/>
      <c r="P10" s="331"/>
      <c r="Q10" s="331"/>
    </row>
    <row r="11" spans="1:17" ht="12">
      <c r="A11" s="190" t="s">
        <v>40</v>
      </c>
      <c r="B11" s="194"/>
      <c r="C11" s="195"/>
      <c r="D11" s="194"/>
      <c r="E11" s="195"/>
      <c r="F11" s="188"/>
      <c r="G11" s="195"/>
      <c r="H11" s="201"/>
      <c r="I11" s="92"/>
      <c r="J11" s="112"/>
      <c r="K11" s="92"/>
      <c r="L11" s="40"/>
      <c r="M11" s="40"/>
      <c r="N11" s="40"/>
      <c r="O11" s="40"/>
      <c r="P11" s="40"/>
      <c r="Q11" s="40"/>
    </row>
    <row r="12" spans="1:17" ht="12">
      <c r="A12" s="189" t="s">
        <v>41</v>
      </c>
      <c r="B12" s="194">
        <v>91.6078</v>
      </c>
      <c r="C12" s="195">
        <v>94.1331</v>
      </c>
      <c r="D12" s="194">
        <v>93.3694</v>
      </c>
      <c r="E12" s="195">
        <v>95.5086</v>
      </c>
      <c r="F12" s="188">
        <v>93.7957</v>
      </c>
      <c r="G12" s="195">
        <v>96.0318</v>
      </c>
      <c r="H12" s="199">
        <f t="shared" si="0"/>
        <v>3.9794748374448963</v>
      </c>
      <c r="I12" s="90">
        <f t="shared" si="1"/>
        <v>1.4619775705901672</v>
      </c>
      <c r="J12" s="110">
        <f t="shared" si="2"/>
        <v>5.907078267459864</v>
      </c>
      <c r="K12" s="90">
        <f t="shared" si="3"/>
        <v>5.392256646325677</v>
      </c>
      <c r="L12" s="40"/>
      <c r="M12" s="40"/>
      <c r="N12" s="40"/>
      <c r="O12" s="40"/>
      <c r="P12" s="40"/>
      <c r="Q12" s="40"/>
    </row>
    <row r="13" spans="1:17" ht="12">
      <c r="A13" s="189" t="s">
        <v>42</v>
      </c>
      <c r="B13" s="207">
        <v>8.3922</v>
      </c>
      <c r="C13" s="208">
        <v>5.8669</v>
      </c>
      <c r="D13" s="207">
        <v>6.6306</v>
      </c>
      <c r="E13" s="208">
        <v>4.4914</v>
      </c>
      <c r="F13" s="209">
        <v>6.2043</v>
      </c>
      <c r="G13" s="208">
        <v>3.9682</v>
      </c>
      <c r="H13" s="200">
        <f>((D13*D$6/100)/(B13*B$6/100)-1)*100</f>
        <v>-19.396758195277553</v>
      </c>
      <c r="I13" s="91">
        <f>((E13*E$6/100)/(C13*C$6/100)-1)*100</f>
        <v>-23.444525312901433</v>
      </c>
      <c r="J13" s="111">
        <f>((F13*F$6/100)/(D13*D$6/100)-1)*100</f>
        <v>-1.3523858256072496</v>
      </c>
      <c r="K13" s="91">
        <f>((G13*G$6/100)/(E13*E$6/100)-1)*100</f>
        <v>-7.39212229495938</v>
      </c>
      <c r="L13" s="114"/>
      <c r="M13" s="114"/>
      <c r="N13" s="114"/>
      <c r="O13" s="114"/>
      <c r="P13" s="114"/>
      <c r="Q13" s="114"/>
    </row>
    <row r="14" spans="1:17" ht="12">
      <c r="A14" s="190" t="s">
        <v>196</v>
      </c>
      <c r="B14" s="194"/>
      <c r="C14" s="195"/>
      <c r="D14" s="194"/>
      <c r="E14" s="195"/>
      <c r="F14" s="188"/>
      <c r="G14" s="195"/>
      <c r="H14" s="202"/>
      <c r="I14" s="93"/>
      <c r="J14" s="89"/>
      <c r="K14" s="93"/>
      <c r="L14" s="40"/>
      <c r="M14" s="40"/>
      <c r="N14" s="40"/>
      <c r="O14" s="40"/>
      <c r="P14" s="40"/>
      <c r="Q14" s="40"/>
    </row>
    <row r="15" spans="1:17" ht="12">
      <c r="A15" s="189" t="s">
        <v>121</v>
      </c>
      <c r="B15" s="194">
        <v>44.0663</v>
      </c>
      <c r="C15" s="195">
        <v>41.6398</v>
      </c>
      <c r="D15" s="194">
        <v>44.7982</v>
      </c>
      <c r="E15" s="195">
        <v>42.3056</v>
      </c>
      <c r="F15" s="188">
        <v>44.4979</v>
      </c>
      <c r="G15" s="195">
        <v>41.9869</v>
      </c>
      <c r="H15" s="199">
        <f t="shared" si="0"/>
        <v>3.7121130348407583</v>
      </c>
      <c r="I15" s="90">
        <f t="shared" si="1"/>
        <v>1.5997007560313303</v>
      </c>
      <c r="J15" s="110">
        <f t="shared" si="2"/>
        <v>4.719021985266503</v>
      </c>
      <c r="K15" s="90">
        <f t="shared" si="3"/>
        <v>4.028435090149363</v>
      </c>
      <c r="L15" s="115"/>
      <c r="M15" s="115"/>
      <c r="N15" s="115"/>
      <c r="O15" s="115"/>
      <c r="P15" s="115"/>
      <c r="Q15" s="115"/>
    </row>
    <row r="16" spans="1:17" ht="12">
      <c r="A16" s="189" t="s">
        <v>43</v>
      </c>
      <c r="B16" s="194">
        <v>20.2038</v>
      </c>
      <c r="C16" s="195">
        <v>19.2544</v>
      </c>
      <c r="D16" s="194">
        <v>19.6491</v>
      </c>
      <c r="E16" s="195">
        <v>18.7323</v>
      </c>
      <c r="F16" s="188">
        <v>20.4037</v>
      </c>
      <c r="G16" s="195">
        <v>19.6899</v>
      </c>
      <c r="H16" s="199">
        <f t="shared" si="0"/>
        <v>-0.7832247825061645</v>
      </c>
      <c r="I16" s="90">
        <f t="shared" si="1"/>
        <v>-2.7108700579889566</v>
      </c>
      <c r="J16" s="110">
        <f t="shared" si="2"/>
        <v>9.474480405306828</v>
      </c>
      <c r="K16" s="90">
        <f t="shared" si="3"/>
        <v>10.17638522229294</v>
      </c>
      <c r="L16" s="40"/>
      <c r="M16" s="40"/>
      <c r="N16" s="40"/>
      <c r="O16" s="40"/>
      <c r="P16" s="40"/>
      <c r="Q16" s="40"/>
    </row>
    <row r="17" spans="1:11" ht="12">
      <c r="A17" s="189" t="s">
        <v>122</v>
      </c>
      <c r="B17" s="194">
        <v>31.2268</v>
      </c>
      <c r="C17" s="195">
        <v>33.9775</v>
      </c>
      <c r="D17" s="194">
        <v>31.205</v>
      </c>
      <c r="E17" s="195">
        <v>34.0189</v>
      </c>
      <c r="F17" s="188">
        <v>30.1277</v>
      </c>
      <c r="G17" s="195">
        <v>32.6949</v>
      </c>
      <c r="H17" s="199">
        <f t="shared" si="0"/>
        <v>1.9464741910754535</v>
      </c>
      <c r="I17" s="90">
        <f t="shared" si="1"/>
        <v>0.12258419090702688</v>
      </c>
      <c r="J17" s="110">
        <f t="shared" si="2"/>
        <v>1.7860866286288912</v>
      </c>
      <c r="K17" s="90">
        <f t="shared" si="3"/>
        <v>0.7385882216076611</v>
      </c>
    </row>
    <row r="18" spans="1:17" ht="12">
      <c r="A18" s="189" t="s">
        <v>44</v>
      </c>
      <c r="B18" s="207">
        <v>4.5031</v>
      </c>
      <c r="C18" s="208">
        <v>5.1284</v>
      </c>
      <c r="D18" s="207">
        <v>4.3478</v>
      </c>
      <c r="E18" s="208">
        <v>4.9433</v>
      </c>
      <c r="F18" s="209">
        <v>4.9707</v>
      </c>
      <c r="G18" s="208">
        <v>5.6282</v>
      </c>
      <c r="H18" s="200">
        <f t="shared" si="0"/>
        <v>-1.5006256533372397</v>
      </c>
      <c r="I18" s="91">
        <f t="shared" si="1"/>
        <v>-3.6086015282227324</v>
      </c>
      <c r="J18" s="111">
        <f t="shared" si="2"/>
        <v>20.52985124703404</v>
      </c>
      <c r="K18" s="91">
        <f t="shared" si="3"/>
        <v>19.340723797532753</v>
      </c>
      <c r="L18" s="114"/>
      <c r="M18" s="114"/>
      <c r="N18" s="114"/>
      <c r="O18" s="114"/>
      <c r="P18" s="114"/>
      <c r="Q18" s="114"/>
    </row>
    <row r="19" spans="1:11" ht="12">
      <c r="A19" s="190" t="s">
        <v>190</v>
      </c>
      <c r="B19" s="196"/>
      <c r="C19" s="195"/>
      <c r="D19" s="194"/>
      <c r="E19" s="195"/>
      <c r="F19" s="188"/>
      <c r="G19" s="195"/>
      <c r="H19" s="203"/>
      <c r="I19" s="95"/>
      <c r="J19" s="94"/>
      <c r="K19" s="95"/>
    </row>
    <row r="20" spans="1:11" ht="17.25" customHeight="1">
      <c r="A20" s="189" t="s">
        <v>123</v>
      </c>
      <c r="B20" s="196">
        <v>6.453</v>
      </c>
      <c r="C20" s="195">
        <v>4.5605</v>
      </c>
      <c r="D20" s="194">
        <v>7.3567</v>
      </c>
      <c r="E20" s="195">
        <v>4.8977</v>
      </c>
      <c r="F20" s="188">
        <v>7.9941</v>
      </c>
      <c r="G20" s="195">
        <v>5.8219</v>
      </c>
      <c r="H20" s="204">
        <f t="shared" si="0"/>
        <v>16.304598470338494</v>
      </c>
      <c r="I20" s="96">
        <f t="shared" si="1"/>
        <v>7.394718621205909</v>
      </c>
      <c r="J20" s="113">
        <f t="shared" si="2"/>
        <v>14.560039978552375</v>
      </c>
      <c r="K20" s="96">
        <f t="shared" si="3"/>
        <v>24.597312613356582</v>
      </c>
    </row>
    <row r="21" spans="1:11" ht="12">
      <c r="A21" s="189" t="s">
        <v>125</v>
      </c>
      <c r="B21" s="196">
        <v>42.5853</v>
      </c>
      <c r="C21" s="195">
        <v>39.4308</v>
      </c>
      <c r="D21" s="194">
        <v>41.6741</v>
      </c>
      <c r="E21" s="195">
        <v>38.7726</v>
      </c>
      <c r="F21" s="188">
        <v>41.3382</v>
      </c>
      <c r="G21" s="195">
        <v>38.7756</v>
      </c>
      <c r="H21" s="204">
        <f t="shared" si="0"/>
        <v>-0.16518359857451426</v>
      </c>
      <c r="I21" s="96">
        <f t="shared" si="1"/>
        <v>-1.668527842363532</v>
      </c>
      <c r="J21" s="113">
        <f t="shared" si="2"/>
        <v>4.575983753398716</v>
      </c>
      <c r="K21" s="96">
        <f t="shared" si="3"/>
        <v>4.82616926697641</v>
      </c>
    </row>
    <row r="22" spans="1:11" ht="12">
      <c r="A22" s="189" t="s">
        <v>124</v>
      </c>
      <c r="B22" s="196">
        <v>25.5201</v>
      </c>
      <c r="C22" s="195">
        <v>27.0576</v>
      </c>
      <c r="D22" s="194">
        <v>26.3819</v>
      </c>
      <c r="E22" s="195">
        <v>28.1606</v>
      </c>
      <c r="F22" s="188">
        <v>27.09</v>
      </c>
      <c r="G22" s="195">
        <v>28.5832</v>
      </c>
      <c r="H22" s="204">
        <f t="shared" si="0"/>
        <v>5.462777081665826</v>
      </c>
      <c r="I22" s="96">
        <f t="shared" si="1"/>
        <v>4.077256711495458</v>
      </c>
      <c r="J22" s="113">
        <f t="shared" si="2"/>
        <v>8.255398072805686</v>
      </c>
      <c r="K22" s="96">
        <f t="shared" si="3"/>
        <v>6.391040867519671</v>
      </c>
    </row>
    <row r="23" spans="1:17" ht="12">
      <c r="A23" s="189" t="s">
        <v>184</v>
      </c>
      <c r="B23" s="196">
        <v>25.4416</v>
      </c>
      <c r="C23" s="195">
        <v>28.9512</v>
      </c>
      <c r="D23" s="194">
        <v>24.5873</v>
      </c>
      <c r="E23" s="195">
        <v>28.1691</v>
      </c>
      <c r="F23" s="188">
        <v>23.5777</v>
      </c>
      <c r="G23" s="195">
        <v>26.8192</v>
      </c>
      <c r="H23" s="204">
        <f t="shared" si="0"/>
        <v>-1.407943578362325</v>
      </c>
      <c r="I23" s="96">
        <f t="shared" si="1"/>
        <v>-2.7007244097115524</v>
      </c>
      <c r="J23" s="113">
        <f t="shared" si="2"/>
        <v>1.096756742945204</v>
      </c>
      <c r="K23" s="96">
        <f t="shared" si="3"/>
        <v>-0.20495900512644827</v>
      </c>
      <c r="L23" s="114"/>
      <c r="M23" s="114"/>
      <c r="N23" s="114"/>
      <c r="O23" s="114"/>
      <c r="P23" s="114"/>
      <c r="Q23" s="114"/>
    </row>
    <row r="24" spans="1:11" ht="24">
      <c r="A24" s="191" t="s">
        <v>193</v>
      </c>
      <c r="B24" s="197"/>
      <c r="C24" s="98"/>
      <c r="D24" s="83"/>
      <c r="E24" s="98"/>
      <c r="F24" s="82"/>
      <c r="G24" s="98"/>
      <c r="H24" s="205"/>
      <c r="I24" s="99"/>
      <c r="J24" s="97"/>
      <c r="K24" s="99"/>
    </row>
    <row r="25" spans="1:11" ht="12">
      <c r="A25" s="192" t="s">
        <v>177</v>
      </c>
      <c r="B25" s="197">
        <v>36.7828</v>
      </c>
      <c r="C25" s="98">
        <v>32.5781</v>
      </c>
      <c r="D25" s="83">
        <v>38.3342</v>
      </c>
      <c r="E25" s="98">
        <v>33.4648</v>
      </c>
      <c r="F25" s="82">
        <v>39.571</v>
      </c>
      <c r="G25" s="98">
        <v>35.2786</v>
      </c>
      <c r="H25" s="205">
        <f t="shared" si="0"/>
        <v>6.320527765027406</v>
      </c>
      <c r="I25" s="99">
        <f t="shared" si="1"/>
        <v>2.72252511493396</v>
      </c>
      <c r="J25" s="97">
        <f t="shared" si="2"/>
        <v>8.827147834588423</v>
      </c>
      <c r="K25" s="99">
        <f t="shared" si="3"/>
        <v>10.499222407454155</v>
      </c>
    </row>
    <row r="26" spans="1:11" ht="12">
      <c r="A26" s="192" t="s">
        <v>126</v>
      </c>
      <c r="B26" s="197">
        <v>23.9087</v>
      </c>
      <c r="C26" s="98">
        <v>24.5834</v>
      </c>
      <c r="D26" s="83">
        <v>23.3159</v>
      </c>
      <c r="E26" s="98">
        <v>24.2886</v>
      </c>
      <c r="F26" s="82">
        <v>22.9361</v>
      </c>
      <c r="G26" s="98">
        <v>23.7714</v>
      </c>
      <c r="H26" s="205">
        <f t="shared" si="0"/>
        <v>-0.5117649336427221</v>
      </c>
      <c r="I26" s="99">
        <f t="shared" si="1"/>
        <v>-1.198454085144507</v>
      </c>
      <c r="J26" s="97">
        <f t="shared" si="2"/>
        <v>3.7084194588154595</v>
      </c>
      <c r="K26" s="99">
        <f t="shared" si="3"/>
        <v>2.586069551740544</v>
      </c>
    </row>
    <row r="27" spans="1:11" ht="12">
      <c r="A27" s="192" t="s">
        <v>127</v>
      </c>
      <c r="B27" s="197">
        <v>25.3103</v>
      </c>
      <c r="C27" s="98">
        <v>28.4465</v>
      </c>
      <c r="D27" s="83">
        <v>25.2528</v>
      </c>
      <c r="E27" s="98">
        <v>28.7156</v>
      </c>
      <c r="F27" s="82">
        <v>24.6602</v>
      </c>
      <c r="G27" s="98">
        <v>27.684</v>
      </c>
      <c r="H27" s="205">
        <f t="shared" si="0"/>
        <v>1.7859305665654635</v>
      </c>
      <c r="I27" s="99">
        <f t="shared" si="1"/>
        <v>0.9467312590592636</v>
      </c>
      <c r="J27" s="97">
        <f t="shared" si="2"/>
        <v>2.9517377168880143</v>
      </c>
      <c r="K27" s="99">
        <f t="shared" si="3"/>
        <v>1.0524992253553522</v>
      </c>
    </row>
    <row r="28" spans="1:11" ht="12">
      <c r="A28" s="192" t="s">
        <v>128</v>
      </c>
      <c r="B28" s="197">
        <v>9.4623</v>
      </c>
      <c r="C28" s="98">
        <v>10.1819</v>
      </c>
      <c r="D28" s="83">
        <v>8.8818</v>
      </c>
      <c r="E28" s="98">
        <v>9.591</v>
      </c>
      <c r="F28" s="82">
        <v>8.7391</v>
      </c>
      <c r="G28" s="98">
        <v>9.4757</v>
      </c>
      <c r="H28" s="205">
        <f t="shared" si="0"/>
        <v>-4.2409604454428536</v>
      </c>
      <c r="I28" s="99">
        <f t="shared" si="1"/>
        <v>-5.802740381810645</v>
      </c>
      <c r="J28" s="97">
        <f t="shared" si="2"/>
        <v>3.7319030635668993</v>
      </c>
      <c r="K28" s="99">
        <f t="shared" si="3"/>
        <v>3.557969152889262</v>
      </c>
    </row>
    <row r="29" spans="1:17" ht="12.75" thickBot="1">
      <c r="A29" s="193" t="s">
        <v>45</v>
      </c>
      <c r="B29" s="198">
        <v>4.5359</v>
      </c>
      <c r="C29" s="101">
        <v>4.2101</v>
      </c>
      <c r="D29" s="181">
        <v>4.2153</v>
      </c>
      <c r="E29" s="101">
        <v>3.94</v>
      </c>
      <c r="F29" s="180">
        <v>4.0937</v>
      </c>
      <c r="G29" s="101">
        <v>3.7904</v>
      </c>
      <c r="H29" s="206">
        <f t="shared" si="0"/>
        <v>-5.192974253228377</v>
      </c>
      <c r="I29" s="102">
        <f t="shared" si="1"/>
        <v>-6.4148339624951145</v>
      </c>
      <c r="J29" s="100">
        <f t="shared" si="2"/>
        <v>2.3844851081133545</v>
      </c>
      <c r="K29" s="102">
        <f t="shared" si="3"/>
        <v>0.8381652348300461</v>
      </c>
      <c r="L29" s="114"/>
      <c r="M29" s="114"/>
      <c r="N29" s="114"/>
      <c r="O29" s="114"/>
      <c r="P29" s="114"/>
      <c r="Q29" s="114"/>
    </row>
    <row r="30" spans="1:11" ht="12">
      <c r="A30" s="3" t="s">
        <v>191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">
      <c r="A31" s="3" t="s">
        <v>192</v>
      </c>
      <c r="B31" s="9"/>
      <c r="C31" s="9"/>
      <c r="D31" s="9"/>
      <c r="E31" s="9"/>
      <c r="F31" s="9"/>
      <c r="G31" s="9"/>
      <c r="H31" s="3"/>
      <c r="I31" s="3"/>
      <c r="J31" s="3"/>
      <c r="K31" s="3"/>
    </row>
    <row r="32" spans="1:11" ht="12">
      <c r="A32" s="3" t="s">
        <v>181</v>
      </c>
      <c r="B32" s="9"/>
      <c r="C32" s="9"/>
      <c r="D32" s="9"/>
      <c r="E32" s="9"/>
      <c r="F32" s="9"/>
      <c r="G32" s="9"/>
      <c r="H32" s="3"/>
      <c r="I32" s="3"/>
      <c r="J32" s="3"/>
      <c r="K32" s="3"/>
    </row>
    <row r="33" spans="1:11" ht="12">
      <c r="A33" s="3" t="s">
        <v>21</v>
      </c>
      <c r="B33" s="9"/>
      <c r="C33" s="9"/>
      <c r="D33" s="9"/>
      <c r="E33" s="9"/>
      <c r="F33" s="9"/>
      <c r="G33" s="9"/>
      <c r="H33" s="3"/>
      <c r="I33" s="3"/>
      <c r="J33" s="3"/>
      <c r="K33" s="3"/>
    </row>
    <row r="34" spans="1:11" ht="12">
      <c r="A34" s="358" t="s">
        <v>195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</sheetData>
  <sheetProtection/>
  <mergeCells count="7">
    <mergeCell ref="A34:K34"/>
    <mergeCell ref="H4:I4"/>
    <mergeCell ref="A3:A5"/>
    <mergeCell ref="B3:C4"/>
    <mergeCell ref="D3:E4"/>
    <mergeCell ref="F3:G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Q36" sqref="Q36"/>
    </sheetView>
  </sheetViews>
  <sheetFormatPr defaultColWidth="11.421875" defaultRowHeight="12.75"/>
  <cols>
    <col min="1" max="1" width="41.00390625" style="17" customWidth="1"/>
    <col min="2" max="6" width="11.7109375" style="17" customWidth="1"/>
    <col min="7" max="7" width="9.00390625" style="17" customWidth="1"/>
    <col min="8" max="8" width="8.28125" style="17" customWidth="1"/>
    <col min="9" max="9" width="9.8515625" style="17" customWidth="1"/>
    <col min="10" max="10" width="7.00390625" style="17" customWidth="1"/>
    <col min="11" max="11" width="8.00390625" style="17" customWidth="1"/>
    <col min="12" max="12" width="8.140625" style="17" customWidth="1"/>
    <col min="13" max="13" width="6.140625" style="17" customWidth="1"/>
    <col min="14" max="14" width="5.421875" style="17" customWidth="1"/>
    <col min="15" max="16384" width="11.421875" style="17" customWidth="1"/>
  </cols>
  <sheetData>
    <row r="1" spans="1:14" ht="25.5" customHeight="1">
      <c r="A1" s="361" t="s">
        <v>204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3" ht="12.75" thickBot="1">
      <c r="G3" s="45" t="s">
        <v>18</v>
      </c>
    </row>
    <row r="4" spans="1:7" ht="12">
      <c r="A4" s="365"/>
      <c r="B4" s="363" t="s">
        <v>80</v>
      </c>
      <c r="C4" s="363"/>
      <c r="D4" s="363"/>
      <c r="E4" s="363"/>
      <c r="F4" s="363"/>
      <c r="G4" s="364"/>
    </row>
    <row r="5" spans="1:8" ht="38.25" customHeight="1">
      <c r="A5" s="366"/>
      <c r="B5" s="274" t="s">
        <v>81</v>
      </c>
      <c r="C5" s="275" t="s">
        <v>58</v>
      </c>
      <c r="D5" s="274" t="s">
        <v>82</v>
      </c>
      <c r="E5" s="278" t="s">
        <v>194</v>
      </c>
      <c r="F5" s="274" t="s">
        <v>38</v>
      </c>
      <c r="G5" s="276" t="s">
        <v>53</v>
      </c>
      <c r="H5" s="27"/>
    </row>
    <row r="6" spans="1:8" ht="12">
      <c r="A6" s="257" t="s">
        <v>52</v>
      </c>
      <c r="B6" s="227"/>
      <c r="C6" s="27"/>
      <c r="D6" s="227"/>
      <c r="E6" s="27"/>
      <c r="F6" s="227"/>
      <c r="G6" s="258"/>
      <c r="H6" s="27"/>
    </row>
    <row r="7" spans="1:8" ht="24">
      <c r="A7" s="259" t="s">
        <v>49</v>
      </c>
      <c r="B7" s="46">
        <v>89.1954</v>
      </c>
      <c r="C7" s="255">
        <v>76.8373</v>
      </c>
      <c r="D7" s="46">
        <v>66.8484</v>
      </c>
      <c r="E7" s="255">
        <v>52.6568</v>
      </c>
      <c r="F7" s="46">
        <v>69.9625</v>
      </c>
      <c r="G7" s="260">
        <f>Tab3!F8</f>
        <v>71.366</v>
      </c>
      <c r="H7" s="27"/>
    </row>
    <row r="8" spans="1:8" ht="12">
      <c r="A8" s="259" t="s">
        <v>39</v>
      </c>
      <c r="B8" s="46">
        <v>4.3198</v>
      </c>
      <c r="C8" s="255">
        <v>13.9533</v>
      </c>
      <c r="D8" s="46">
        <v>9.3525</v>
      </c>
      <c r="E8" s="255">
        <v>18.6928</v>
      </c>
      <c r="F8" s="46">
        <v>15.622</v>
      </c>
      <c r="G8" s="260">
        <f>Tab3!F9</f>
        <v>11.5188</v>
      </c>
      <c r="H8" s="27"/>
    </row>
    <row r="9" spans="1:20" ht="36">
      <c r="A9" s="265" t="s">
        <v>149</v>
      </c>
      <c r="B9" s="47">
        <v>6.4848</v>
      </c>
      <c r="C9" s="266">
        <v>9.2094</v>
      </c>
      <c r="D9" s="47">
        <v>23.7991</v>
      </c>
      <c r="E9" s="266">
        <v>28.6504</v>
      </c>
      <c r="F9" s="47">
        <v>14.4156</v>
      </c>
      <c r="G9" s="267">
        <f>Tab3!F10</f>
        <v>17.1152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.75" customHeight="1">
      <c r="A10" s="257" t="s">
        <v>105</v>
      </c>
      <c r="B10" s="48"/>
      <c r="C10" s="256"/>
      <c r="D10" s="48"/>
      <c r="E10" s="256"/>
      <c r="F10" s="46"/>
      <c r="G10" s="26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">
      <c r="A11" s="262" t="s">
        <v>47</v>
      </c>
      <c r="B11" s="46">
        <v>32.355</v>
      </c>
      <c r="C11" s="255">
        <v>31.813</v>
      </c>
      <c r="D11" s="46">
        <v>16.716</v>
      </c>
      <c r="E11" s="255">
        <v>12.9738</v>
      </c>
      <c r="F11" s="46">
        <v>8.6023</v>
      </c>
      <c r="G11" s="260">
        <f>Tab1!F24</f>
        <v>23.7598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">
      <c r="A12" s="262" t="s">
        <v>48</v>
      </c>
      <c r="B12" s="46">
        <v>27.7015</v>
      </c>
      <c r="C12" s="255">
        <v>24.4815</v>
      </c>
      <c r="D12" s="46">
        <v>19.6047</v>
      </c>
      <c r="E12" s="255">
        <v>13.1928</v>
      </c>
      <c r="F12" s="46">
        <v>11.0896</v>
      </c>
      <c r="G12" s="260">
        <f>Tab1!F25</f>
        <v>21.1503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2">
      <c r="A13" s="262" t="s">
        <v>111</v>
      </c>
      <c r="B13" s="46">
        <v>33.7243</v>
      </c>
      <c r="C13" s="255">
        <v>24.7714</v>
      </c>
      <c r="D13" s="46">
        <v>40.7736</v>
      </c>
      <c r="E13" s="255">
        <v>34.1491</v>
      </c>
      <c r="F13" s="46">
        <v>45.7159</v>
      </c>
      <c r="G13" s="260">
        <f>Tab1!F26</f>
        <v>32.6944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2">
      <c r="A14" s="262" t="s">
        <v>112</v>
      </c>
      <c r="B14" s="46">
        <v>4.0116</v>
      </c>
      <c r="C14" s="255">
        <v>13.7621</v>
      </c>
      <c r="D14" s="46">
        <v>14.145</v>
      </c>
      <c r="E14" s="255">
        <v>22.737</v>
      </c>
      <c r="F14" s="46">
        <v>15.4244</v>
      </c>
      <c r="G14" s="260">
        <f>Tab1!F27</f>
        <v>13.6187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2">
      <c r="A15" s="268" t="s">
        <v>46</v>
      </c>
      <c r="B15" s="47">
        <v>2.2076</v>
      </c>
      <c r="C15" s="266">
        <v>5.172</v>
      </c>
      <c r="D15" s="47">
        <v>8.7608</v>
      </c>
      <c r="E15" s="266">
        <v>16.9474</v>
      </c>
      <c r="F15" s="47">
        <v>19.1678</v>
      </c>
      <c r="G15" s="267">
        <f>Tab1!F28</f>
        <v>8.7769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2.75" customHeight="1">
      <c r="A16" s="257" t="s">
        <v>79</v>
      </c>
      <c r="B16" s="48"/>
      <c r="C16" s="256"/>
      <c r="D16" s="48"/>
      <c r="E16" s="255"/>
      <c r="F16" s="46"/>
      <c r="G16" s="26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">
      <c r="A17" s="262" t="s">
        <v>133</v>
      </c>
      <c r="B17" s="46">
        <v>1.7988</v>
      </c>
      <c r="C17" s="255">
        <v>4.121</v>
      </c>
      <c r="D17" s="46">
        <v>9.4749</v>
      </c>
      <c r="E17" s="255">
        <v>17.3234</v>
      </c>
      <c r="F17" s="46">
        <v>7.462</v>
      </c>
      <c r="G17" s="260">
        <f>Tab3!F20</f>
        <v>7.9941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2">
      <c r="A18" s="262" t="s">
        <v>134</v>
      </c>
      <c r="B18" s="46">
        <v>33.334</v>
      </c>
      <c r="C18" s="255">
        <v>39.3671</v>
      </c>
      <c r="D18" s="46">
        <v>40.481</v>
      </c>
      <c r="E18" s="255">
        <v>51.4602</v>
      </c>
      <c r="F18" s="46">
        <v>37.2981</v>
      </c>
      <c r="G18" s="260">
        <f>Tab3!F21</f>
        <v>41.3382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2">
      <c r="A19" s="262" t="s">
        <v>135</v>
      </c>
      <c r="B19" s="46">
        <v>30.9475</v>
      </c>
      <c r="C19" s="255">
        <v>33.8189</v>
      </c>
      <c r="D19" s="46">
        <v>24.0848</v>
      </c>
      <c r="E19" s="255">
        <v>18.9344</v>
      </c>
      <c r="F19" s="46">
        <v>31.3667</v>
      </c>
      <c r="G19" s="260">
        <f>Tab3!F22</f>
        <v>27.09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2">
      <c r="A20" s="268" t="s">
        <v>57</v>
      </c>
      <c r="B20" s="47">
        <v>33.9198</v>
      </c>
      <c r="C20" s="266">
        <v>22.693</v>
      </c>
      <c r="D20" s="47">
        <v>25.9594</v>
      </c>
      <c r="E20" s="266">
        <v>12.282</v>
      </c>
      <c r="F20" s="47">
        <v>23.8733</v>
      </c>
      <c r="G20" s="267">
        <f>Tab3!F23</f>
        <v>23.5777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2">
      <c r="A21" s="271" t="s">
        <v>40</v>
      </c>
      <c r="B21" s="46"/>
      <c r="C21" s="255"/>
      <c r="D21" s="46"/>
      <c r="E21" s="255"/>
      <c r="F21" s="46"/>
      <c r="G21" s="260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2">
      <c r="A22" s="272" t="s">
        <v>41</v>
      </c>
      <c r="B22" s="46">
        <v>98.2476</v>
      </c>
      <c r="C22" s="255">
        <v>95.8704</v>
      </c>
      <c r="D22" s="46">
        <v>87.0555</v>
      </c>
      <c r="E22" s="255">
        <v>91.1435</v>
      </c>
      <c r="F22" s="46">
        <v>95.7342</v>
      </c>
      <c r="G22" s="260">
        <v>93.8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2">
      <c r="A23" s="277" t="s">
        <v>42</v>
      </c>
      <c r="B23" s="47">
        <v>1.7524</v>
      </c>
      <c r="C23" s="266">
        <v>4.1296</v>
      </c>
      <c r="D23" s="47">
        <v>12.9445</v>
      </c>
      <c r="E23" s="266">
        <v>8.8565</v>
      </c>
      <c r="F23" s="47">
        <v>4.2658</v>
      </c>
      <c r="G23" s="267">
        <v>6.2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2">
      <c r="A24" s="269" t="s">
        <v>25</v>
      </c>
      <c r="B24" s="46"/>
      <c r="C24" s="255"/>
      <c r="D24" s="46"/>
      <c r="E24" s="255"/>
      <c r="F24" s="46"/>
      <c r="G24" s="260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2">
      <c r="A25" s="272" t="s">
        <v>165</v>
      </c>
      <c r="B25" s="46">
        <v>95.2557</v>
      </c>
      <c r="C25" s="255">
        <v>82.0839</v>
      </c>
      <c r="D25" s="46">
        <v>72.5692</v>
      </c>
      <c r="E25" s="255">
        <v>53.4919</v>
      </c>
      <c r="F25" s="46">
        <v>93.79350000000001</v>
      </c>
      <c r="G25" s="260">
        <v>76.28070000000001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2">
      <c r="A26" s="270" t="s">
        <v>110</v>
      </c>
      <c r="B26" s="46">
        <v>4.6539</v>
      </c>
      <c r="C26" s="255">
        <v>16.3771</v>
      </c>
      <c r="D26" s="46">
        <v>25.1939</v>
      </c>
      <c r="E26" s="255">
        <v>39.5782</v>
      </c>
      <c r="F26" s="46">
        <v>5.5025</v>
      </c>
      <c r="G26" s="260">
        <v>20.8767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2.75" thickBot="1">
      <c r="A27" s="273" t="s">
        <v>185</v>
      </c>
      <c r="B27" s="226">
        <v>0.0903</v>
      </c>
      <c r="C27" s="263">
        <v>1.5391</v>
      </c>
      <c r="D27" s="226">
        <v>2.2369</v>
      </c>
      <c r="E27" s="263">
        <v>6.9298</v>
      </c>
      <c r="F27" s="226">
        <v>0.704</v>
      </c>
      <c r="G27" s="264">
        <v>2.8425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14" ht="38.25" customHeight="1">
      <c r="A28" s="362" t="s">
        <v>60</v>
      </c>
      <c r="B28" s="362"/>
      <c r="C28" s="362"/>
      <c r="D28" s="362"/>
      <c r="E28" s="362"/>
      <c r="F28" s="362"/>
      <c r="G28" s="362"/>
      <c r="H28" s="43"/>
      <c r="I28" s="43"/>
      <c r="J28" s="43"/>
      <c r="K28" s="43"/>
      <c r="L28" s="43"/>
      <c r="M28" s="43"/>
      <c r="N28" s="43"/>
    </row>
    <row r="29" spans="1:8" ht="12">
      <c r="A29" s="10" t="s">
        <v>78</v>
      </c>
      <c r="B29" s="5"/>
      <c r="C29" s="5"/>
      <c r="D29" s="5"/>
      <c r="E29" s="5"/>
      <c r="F29" s="5"/>
      <c r="G29" s="5"/>
      <c r="H29" s="22"/>
    </row>
    <row r="30" spans="1:8" ht="24" customHeight="1">
      <c r="A30" s="362" t="s">
        <v>182</v>
      </c>
      <c r="B30" s="362"/>
      <c r="C30" s="362"/>
      <c r="D30" s="362"/>
      <c r="E30" s="362"/>
      <c r="F30" s="362"/>
      <c r="G30" s="362"/>
      <c r="H30" s="22"/>
    </row>
    <row r="31" spans="1:8" ht="12">
      <c r="A31" s="10" t="s">
        <v>21</v>
      </c>
      <c r="B31" s="5"/>
      <c r="C31" s="5"/>
      <c r="D31" s="5"/>
      <c r="E31" s="5"/>
      <c r="F31" s="5"/>
      <c r="G31" s="5"/>
      <c r="H31" s="22"/>
    </row>
    <row r="32" spans="1:8" ht="12">
      <c r="A32" s="6" t="s">
        <v>195</v>
      </c>
      <c r="B32" s="6"/>
      <c r="C32" s="6"/>
      <c r="D32" s="6"/>
      <c r="E32" s="6"/>
      <c r="F32" s="6"/>
      <c r="G32" s="8"/>
      <c r="H32" s="28"/>
    </row>
  </sheetData>
  <sheetProtection/>
  <mergeCells count="5">
    <mergeCell ref="A1:N1"/>
    <mergeCell ref="A30:G30"/>
    <mergeCell ref="A28:G28"/>
    <mergeCell ref="B4:G4"/>
    <mergeCell ref="A4: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PageLayoutView="0" workbookViewId="0" topLeftCell="A4">
      <selection activeCell="O29" sqref="O29"/>
    </sheetView>
  </sheetViews>
  <sheetFormatPr defaultColWidth="9.140625" defaultRowHeight="12.75"/>
  <cols>
    <col min="1" max="1" width="24.8515625" style="17" customWidth="1"/>
    <col min="2" max="5" width="7.8515625" style="17" customWidth="1"/>
    <col min="6" max="7" width="11.421875" style="17" customWidth="1"/>
    <col min="8" max="11" width="6.140625" style="17" customWidth="1"/>
    <col min="12" max="12" width="15.7109375" style="17" customWidth="1"/>
    <col min="13" max="13" width="5.00390625" style="17" customWidth="1"/>
    <col min="14" max="14" width="9.7109375" style="17" customWidth="1"/>
    <col min="15" max="16384" width="9.140625" style="17" customWidth="1"/>
  </cols>
  <sheetData>
    <row r="1" spans="1:15" ht="18.75" customHeight="1">
      <c r="A1" s="29" t="s">
        <v>205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32"/>
      <c r="O2" s="32"/>
    </row>
    <row r="3" spans="1:11" ht="12.7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 t="s">
        <v>18</v>
      </c>
    </row>
    <row r="4" spans="1:11" s="33" customFormat="1" ht="33.75" customHeight="1">
      <c r="A4" s="375" t="s">
        <v>91</v>
      </c>
      <c r="B4" s="367" t="s">
        <v>157</v>
      </c>
      <c r="C4" s="368"/>
      <c r="D4" s="368"/>
      <c r="E4" s="369"/>
      <c r="F4" s="370" t="s">
        <v>52</v>
      </c>
      <c r="G4" s="371"/>
      <c r="H4" s="372" t="s">
        <v>83</v>
      </c>
      <c r="I4" s="373"/>
      <c r="J4" s="373"/>
      <c r="K4" s="374"/>
    </row>
    <row r="5" spans="1:12" s="33" customFormat="1" ht="87.75" customHeight="1">
      <c r="A5" s="376"/>
      <c r="B5" s="217" t="s">
        <v>130</v>
      </c>
      <c r="C5" s="104" t="s">
        <v>131</v>
      </c>
      <c r="D5" s="104" t="s">
        <v>132</v>
      </c>
      <c r="E5" s="218" t="s">
        <v>61</v>
      </c>
      <c r="F5" s="216" t="s">
        <v>99</v>
      </c>
      <c r="G5" s="223" t="s">
        <v>98</v>
      </c>
      <c r="H5" s="224" t="s">
        <v>133</v>
      </c>
      <c r="I5" s="87" t="s">
        <v>134</v>
      </c>
      <c r="J5" s="87" t="s">
        <v>135</v>
      </c>
      <c r="K5" s="88" t="s">
        <v>57</v>
      </c>
      <c r="L5" s="35"/>
    </row>
    <row r="6" spans="1:14" ht="13.5" customHeight="1">
      <c r="A6" s="212" t="s">
        <v>84</v>
      </c>
      <c r="B6" s="219">
        <v>63.256956</v>
      </c>
      <c r="C6" s="36">
        <v>16.612111</v>
      </c>
      <c r="D6" s="37">
        <v>13.91162</v>
      </c>
      <c r="E6" s="220">
        <v>6.219313</v>
      </c>
      <c r="F6" s="39">
        <v>82.377049</v>
      </c>
      <c r="G6" s="39">
        <f>100-F6</f>
        <v>17.622951</v>
      </c>
      <c r="H6" s="225">
        <v>0.326797</v>
      </c>
      <c r="I6" s="39">
        <v>34.232026</v>
      </c>
      <c r="J6" s="39">
        <v>32.51634</v>
      </c>
      <c r="K6" s="210">
        <v>32.924837</v>
      </c>
      <c r="L6" s="337"/>
      <c r="M6" s="337"/>
      <c r="N6" s="337"/>
    </row>
    <row r="7" spans="1:14" ht="12">
      <c r="A7" s="213" t="s">
        <v>62</v>
      </c>
      <c r="B7" s="219">
        <v>17.235195</v>
      </c>
      <c r="C7" s="36">
        <v>12.367323</v>
      </c>
      <c r="D7" s="37">
        <v>57.762975</v>
      </c>
      <c r="E7" s="220">
        <v>12.634507</v>
      </c>
      <c r="F7" s="39">
        <v>70.278806</v>
      </c>
      <c r="G7" s="39">
        <f aca="true" t="shared" si="0" ref="G7:G18">100-F7</f>
        <v>29.721193999999997</v>
      </c>
      <c r="H7" s="225">
        <v>3.039547</v>
      </c>
      <c r="I7" s="39">
        <v>48.378545</v>
      </c>
      <c r="J7" s="39">
        <v>25.322294</v>
      </c>
      <c r="K7" s="210">
        <v>23.259614</v>
      </c>
      <c r="L7" s="337"/>
      <c r="M7" s="337"/>
      <c r="N7" s="337"/>
    </row>
    <row r="8" spans="1:14" ht="12">
      <c r="A8" s="213" t="s">
        <v>0</v>
      </c>
      <c r="B8" s="219">
        <v>39.640884</v>
      </c>
      <c r="C8" s="36">
        <v>29.944751</v>
      </c>
      <c r="D8" s="37">
        <v>16.436464</v>
      </c>
      <c r="E8" s="220">
        <v>13.977901</v>
      </c>
      <c r="F8" s="39">
        <v>72.620144</v>
      </c>
      <c r="G8" s="39">
        <f t="shared" si="0"/>
        <v>27.379856000000004</v>
      </c>
      <c r="H8" s="225">
        <v>1.935573</v>
      </c>
      <c r="I8" s="39">
        <v>46.343149</v>
      </c>
      <c r="J8" s="39">
        <v>26.406747</v>
      </c>
      <c r="K8" s="210">
        <v>25.314531</v>
      </c>
      <c r="L8" s="337"/>
      <c r="M8" s="337"/>
      <c r="N8" s="337"/>
    </row>
    <row r="9" spans="1:14" ht="12">
      <c r="A9" s="213" t="s">
        <v>63</v>
      </c>
      <c r="B9" s="219">
        <v>32.615553</v>
      </c>
      <c r="C9" s="36">
        <v>20.164294</v>
      </c>
      <c r="D9" s="37">
        <v>33.897043</v>
      </c>
      <c r="E9" s="220">
        <v>13.32238</v>
      </c>
      <c r="F9" s="39">
        <v>71.267876</v>
      </c>
      <c r="G9" s="39">
        <f t="shared" si="0"/>
        <v>28.732124</v>
      </c>
      <c r="H9" s="225">
        <v>9.609457</v>
      </c>
      <c r="I9" s="39">
        <v>39.95955</v>
      </c>
      <c r="J9" s="39">
        <v>27.223064</v>
      </c>
      <c r="K9" s="210">
        <v>23.207929</v>
      </c>
      <c r="L9" s="337"/>
      <c r="M9" s="337"/>
      <c r="N9" s="337"/>
    </row>
    <row r="10" spans="1:14" ht="36">
      <c r="A10" s="214" t="s">
        <v>88</v>
      </c>
      <c r="B10" s="221">
        <v>25.831562</v>
      </c>
      <c r="C10" s="105">
        <v>23.699529</v>
      </c>
      <c r="D10" s="106">
        <v>33.297145</v>
      </c>
      <c r="E10" s="222">
        <v>17.171764</v>
      </c>
      <c r="F10" s="107">
        <v>60.678971</v>
      </c>
      <c r="G10" s="39">
        <f t="shared" si="0"/>
        <v>39.321029</v>
      </c>
      <c r="H10" s="197">
        <v>13.425373</v>
      </c>
      <c r="I10" s="107">
        <v>41.044776</v>
      </c>
      <c r="J10" s="107">
        <v>20.288557</v>
      </c>
      <c r="K10" s="211">
        <v>25.241294</v>
      </c>
      <c r="L10" s="337"/>
      <c r="M10" s="337"/>
      <c r="N10" s="337"/>
    </row>
    <row r="11" spans="1:14" ht="12">
      <c r="A11" s="215" t="s">
        <v>9</v>
      </c>
      <c r="B11" s="221">
        <v>28.220304</v>
      </c>
      <c r="C11" s="105">
        <v>14.089601</v>
      </c>
      <c r="D11" s="106">
        <v>44.677353</v>
      </c>
      <c r="E11" s="222">
        <v>13.004521</v>
      </c>
      <c r="F11" s="107">
        <v>79.029463</v>
      </c>
      <c r="G11" s="39">
        <f t="shared" si="0"/>
        <v>20.970536999999993</v>
      </c>
      <c r="H11" s="197">
        <v>8.21228</v>
      </c>
      <c r="I11" s="107">
        <v>44.867325</v>
      </c>
      <c r="J11" s="107">
        <v>26.689909</v>
      </c>
      <c r="K11" s="211">
        <v>20.230486</v>
      </c>
      <c r="L11" s="337"/>
      <c r="M11" s="337"/>
      <c r="N11" s="337"/>
    </row>
    <row r="12" spans="1:14" ht="24">
      <c r="A12" s="215" t="s">
        <v>10</v>
      </c>
      <c r="B12" s="221">
        <v>43.139136</v>
      </c>
      <c r="C12" s="105">
        <v>36.298835</v>
      </c>
      <c r="D12" s="106">
        <v>10.993831</v>
      </c>
      <c r="E12" s="222">
        <v>9.568197</v>
      </c>
      <c r="F12" s="107">
        <v>62.945607</v>
      </c>
      <c r="G12" s="39">
        <f t="shared" si="0"/>
        <v>37.054393</v>
      </c>
      <c r="H12" s="197">
        <v>5.182131</v>
      </c>
      <c r="I12" s="107">
        <v>44.632302</v>
      </c>
      <c r="J12" s="107">
        <v>23.367698</v>
      </c>
      <c r="K12" s="211">
        <v>26.817869</v>
      </c>
      <c r="L12" s="337"/>
      <c r="M12" s="337"/>
      <c r="N12" s="337"/>
    </row>
    <row r="13" spans="1:14" ht="24">
      <c r="A13" s="215" t="s">
        <v>4</v>
      </c>
      <c r="B13" s="221">
        <v>24.121712</v>
      </c>
      <c r="C13" s="105">
        <v>19.927049</v>
      </c>
      <c r="D13" s="106">
        <v>44.557497</v>
      </c>
      <c r="E13" s="222">
        <v>11.393742</v>
      </c>
      <c r="F13" s="107">
        <v>91.192589</v>
      </c>
      <c r="G13" s="39">
        <f t="shared" si="0"/>
        <v>8.807411000000002</v>
      </c>
      <c r="H13" s="197">
        <v>1.142912</v>
      </c>
      <c r="I13" s="107">
        <v>45.236266</v>
      </c>
      <c r="J13" s="107">
        <v>27.353054</v>
      </c>
      <c r="K13" s="211">
        <v>26.267768</v>
      </c>
      <c r="L13" s="337"/>
      <c r="M13" s="337"/>
      <c r="N13" s="337"/>
    </row>
    <row r="14" spans="1:14" ht="24">
      <c r="A14" s="215" t="s">
        <v>5</v>
      </c>
      <c r="B14" s="221">
        <v>16.562926</v>
      </c>
      <c r="C14" s="105">
        <v>9.998055</v>
      </c>
      <c r="D14" s="106">
        <v>65.570901</v>
      </c>
      <c r="E14" s="222">
        <v>7.868119</v>
      </c>
      <c r="F14" s="107">
        <v>85.004149</v>
      </c>
      <c r="G14" s="39">
        <f t="shared" si="0"/>
        <v>14.995851000000002</v>
      </c>
      <c r="H14" s="197">
        <v>2.730478</v>
      </c>
      <c r="I14" s="107">
        <v>32.195634</v>
      </c>
      <c r="J14" s="107">
        <v>38.00165</v>
      </c>
      <c r="K14" s="211">
        <v>27.072238</v>
      </c>
      <c r="L14" s="337"/>
      <c r="M14" s="337"/>
      <c r="N14" s="337"/>
    </row>
    <row r="15" spans="1:14" ht="12">
      <c r="A15" s="215" t="s">
        <v>86</v>
      </c>
      <c r="B15" s="221">
        <v>51.465902</v>
      </c>
      <c r="C15" s="105">
        <v>17.62269</v>
      </c>
      <c r="D15" s="106">
        <v>18.546845</v>
      </c>
      <c r="E15" s="222">
        <v>12.364563</v>
      </c>
      <c r="F15" s="107">
        <v>91.839337</v>
      </c>
      <c r="G15" s="39">
        <f t="shared" si="0"/>
        <v>8.160663</v>
      </c>
      <c r="H15" s="197">
        <v>0.927406</v>
      </c>
      <c r="I15" s="107">
        <v>27.854173</v>
      </c>
      <c r="J15" s="107">
        <v>34.601855</v>
      </c>
      <c r="K15" s="211">
        <v>36.616565</v>
      </c>
      <c r="L15" s="337"/>
      <c r="M15" s="337"/>
      <c r="N15" s="337"/>
    </row>
    <row r="16" spans="1:14" ht="12">
      <c r="A16" s="215" t="s">
        <v>7</v>
      </c>
      <c r="B16" s="221">
        <v>37.802724</v>
      </c>
      <c r="C16" s="105">
        <v>17.494387</v>
      </c>
      <c r="D16" s="106">
        <v>32.68373</v>
      </c>
      <c r="E16" s="222">
        <v>12.019159</v>
      </c>
      <c r="F16" s="107">
        <v>65.363558</v>
      </c>
      <c r="G16" s="39">
        <f t="shared" si="0"/>
        <v>34.636442</v>
      </c>
      <c r="H16" s="197">
        <v>15.808461</v>
      </c>
      <c r="I16" s="107">
        <v>42.112728</v>
      </c>
      <c r="J16" s="107">
        <v>23.578564</v>
      </c>
      <c r="K16" s="211">
        <v>18.500247</v>
      </c>
      <c r="L16" s="337"/>
      <c r="M16" s="337"/>
      <c r="N16" s="337"/>
    </row>
    <row r="17" spans="1:14" ht="36">
      <c r="A17" s="215" t="s">
        <v>15</v>
      </c>
      <c r="B17" s="221">
        <v>39.9541</v>
      </c>
      <c r="C17" s="105">
        <v>24.108074</v>
      </c>
      <c r="D17" s="106">
        <v>19.611934</v>
      </c>
      <c r="E17" s="222">
        <v>16.325892</v>
      </c>
      <c r="F17" s="107">
        <v>85.341135</v>
      </c>
      <c r="G17" s="39">
        <f t="shared" si="0"/>
        <v>14.658865000000006</v>
      </c>
      <c r="H17" s="197">
        <v>1.291203</v>
      </c>
      <c r="I17" s="107">
        <v>31.818182</v>
      </c>
      <c r="J17" s="107">
        <v>45.926937</v>
      </c>
      <c r="K17" s="211">
        <v>20.963678</v>
      </c>
      <c r="L17" s="337"/>
      <c r="M17" s="337"/>
      <c r="N17" s="337"/>
    </row>
    <row r="18" spans="1:14" ht="12">
      <c r="A18" s="215" t="s">
        <v>87</v>
      </c>
      <c r="B18" s="221">
        <v>62.627222</v>
      </c>
      <c r="C18" s="105">
        <v>16.026598</v>
      </c>
      <c r="D18" s="106">
        <v>13.651785</v>
      </c>
      <c r="E18" s="222">
        <v>7.694395</v>
      </c>
      <c r="F18" s="107">
        <v>80.047144</v>
      </c>
      <c r="G18" s="39">
        <f t="shared" si="0"/>
        <v>19.952855999999997</v>
      </c>
      <c r="H18" s="197">
        <v>6.681152</v>
      </c>
      <c r="I18" s="107">
        <v>35.320478</v>
      </c>
      <c r="J18" s="107">
        <v>38.661054</v>
      </c>
      <c r="K18" s="211">
        <v>19.337317</v>
      </c>
      <c r="L18" s="337"/>
      <c r="M18" s="337"/>
      <c r="N18" s="337"/>
    </row>
    <row r="19" spans="1:14" ht="12.75" thickBot="1">
      <c r="A19" s="332" t="s">
        <v>53</v>
      </c>
      <c r="B19" s="333">
        <v>31.5852</v>
      </c>
      <c r="C19" s="334">
        <v>19.6599</v>
      </c>
      <c r="D19" s="335">
        <v>13.1871</v>
      </c>
      <c r="E19" s="336">
        <v>35.567699999999995</v>
      </c>
      <c r="F19" s="232">
        <v>71.366</v>
      </c>
      <c r="G19" s="232">
        <v>28.634</v>
      </c>
      <c r="H19" s="247">
        <v>7.9941</v>
      </c>
      <c r="I19" s="232">
        <v>41.3382</v>
      </c>
      <c r="J19" s="232">
        <v>27.09</v>
      </c>
      <c r="K19" s="248">
        <v>23.5777</v>
      </c>
      <c r="L19" s="337"/>
      <c r="M19" s="337"/>
      <c r="N19" s="337"/>
    </row>
    <row r="20" spans="1:15" ht="34.5" customHeight="1">
      <c r="A20" s="351" t="s">
        <v>60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43"/>
      <c r="M20" s="43"/>
      <c r="N20" s="43"/>
      <c r="O20" s="43"/>
    </row>
    <row r="21" spans="1:11" ht="12">
      <c r="A21" s="5" t="s">
        <v>51</v>
      </c>
      <c r="B21" s="5"/>
      <c r="C21" s="5"/>
      <c r="D21" s="5"/>
      <c r="E21" s="5"/>
      <c r="F21" s="5"/>
      <c r="G21" s="5"/>
      <c r="H21" s="5"/>
      <c r="I21" s="5"/>
      <c r="J21" s="3"/>
      <c r="K21" s="3"/>
    </row>
    <row r="22" spans="1:11" ht="27" customHeight="1">
      <c r="A22" s="351" t="s">
        <v>178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ht="12">
      <c r="A23" s="5" t="s">
        <v>21</v>
      </c>
      <c r="B23" s="5"/>
      <c r="C23" s="5"/>
      <c r="D23" s="5"/>
      <c r="E23" s="5"/>
      <c r="F23" s="5"/>
      <c r="G23" s="5"/>
      <c r="H23" s="5"/>
      <c r="I23" s="5"/>
      <c r="J23" s="3"/>
      <c r="K23" s="3"/>
    </row>
    <row r="24" spans="1:11" ht="12">
      <c r="A24" s="6" t="s">
        <v>195</v>
      </c>
      <c r="B24" s="6"/>
      <c r="C24" s="6"/>
      <c r="D24" s="6"/>
      <c r="E24" s="6"/>
      <c r="F24" s="6"/>
      <c r="G24" s="6"/>
      <c r="H24" s="6"/>
      <c r="I24" s="6"/>
      <c r="J24" s="6"/>
      <c r="K24" s="3"/>
    </row>
    <row r="26" spans="2:17" ht="1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12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12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2:17" ht="12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1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12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2:17" ht="1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2:17" ht="1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2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2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2:17" ht="1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2:17" ht="1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2:17" ht="12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4"/>
      <c r="M39" s="40"/>
      <c r="N39" s="40"/>
      <c r="O39" s="40"/>
      <c r="P39" s="40"/>
      <c r="Q39" s="40"/>
    </row>
    <row r="40" spans="2:17" ht="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2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2:17" ht="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7" ht="1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2:17" ht="12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7" ht="1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2:17" ht="12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2:17" ht="1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2:17" ht="1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2:17" ht="12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2:17" ht="12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2:17" ht="12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2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2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2:17" ht="1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2:17" ht="1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ht="1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2:17" ht="1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2:17" ht="12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2:17" ht="1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2:17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2:17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2:17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2:17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2:17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2:17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2:17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2:17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2:17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2:17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2:17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2:17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2:17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</sheetData>
  <sheetProtection/>
  <mergeCells count="6">
    <mergeCell ref="A20:K20"/>
    <mergeCell ref="A22:K22"/>
    <mergeCell ref="B4:E4"/>
    <mergeCell ref="F4:G4"/>
    <mergeCell ref="H4:K4"/>
    <mergeCell ref="A4: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23" sqref="A23:K23"/>
    </sheetView>
  </sheetViews>
  <sheetFormatPr defaultColWidth="11.421875" defaultRowHeight="12.75"/>
  <cols>
    <col min="1" max="1" width="29.00390625" style="17" customWidth="1"/>
    <col min="2" max="3" width="9.8515625" style="17" customWidth="1"/>
    <col min="4" max="6" width="12.7109375" style="51" customWidth="1"/>
    <col min="7" max="10" width="7.7109375" style="51" customWidth="1"/>
    <col min="11" max="11" width="8.57421875" style="51" bestFit="1" customWidth="1"/>
    <col min="12" max="12" width="9.140625" style="17" customWidth="1"/>
    <col min="13" max="13" width="11.7109375" style="17" customWidth="1"/>
    <col min="14" max="35" width="9.140625" style="17" customWidth="1"/>
    <col min="36" max="16384" width="11.421875" style="17" customWidth="1"/>
  </cols>
  <sheetData>
    <row r="1" spans="1:12" ht="24.75" customHeight="1">
      <c r="A1" s="50" t="s">
        <v>176</v>
      </c>
      <c r="B1" s="50"/>
      <c r="C1" s="50"/>
      <c r="D1" s="31"/>
      <c r="E1" s="31"/>
      <c r="F1" s="31"/>
      <c r="G1" s="31"/>
      <c r="H1" s="31"/>
      <c r="I1" s="31"/>
      <c r="J1" s="31"/>
      <c r="K1" s="31"/>
      <c r="L1" s="31"/>
    </row>
    <row r="2" ht="24.75" customHeight="1"/>
    <row r="3" ht="12.75" thickBot="1">
      <c r="K3" s="51" t="s">
        <v>18</v>
      </c>
    </row>
    <row r="4" spans="1:11" ht="22.5" customHeight="1">
      <c r="A4" s="375" t="s">
        <v>197</v>
      </c>
      <c r="B4" s="383" t="s">
        <v>22</v>
      </c>
      <c r="C4" s="384"/>
      <c r="D4" s="378" t="s">
        <v>198</v>
      </c>
      <c r="E4" s="379"/>
      <c r="F4" s="380"/>
      <c r="G4" s="379" t="s">
        <v>199</v>
      </c>
      <c r="H4" s="379"/>
      <c r="I4" s="379"/>
      <c r="J4" s="370"/>
      <c r="K4" s="381" t="s">
        <v>64</v>
      </c>
    </row>
    <row r="5" spans="1:11" ht="85.5" customHeight="1">
      <c r="A5" s="376"/>
      <c r="B5" s="304" t="s">
        <v>202</v>
      </c>
      <c r="C5" s="305" t="s">
        <v>163</v>
      </c>
      <c r="D5" s="241" t="s">
        <v>92</v>
      </c>
      <c r="E5" s="4" t="s">
        <v>39</v>
      </c>
      <c r="F5" s="242" t="s">
        <v>100</v>
      </c>
      <c r="G5" s="240" t="s">
        <v>54</v>
      </c>
      <c r="H5" s="34" t="s">
        <v>55</v>
      </c>
      <c r="I5" s="34" t="s">
        <v>56</v>
      </c>
      <c r="J5" s="34" t="s">
        <v>57</v>
      </c>
      <c r="K5" s="382"/>
    </row>
    <row r="6" spans="1:11" ht="12">
      <c r="A6" s="235" t="s">
        <v>65</v>
      </c>
      <c r="B6" s="303">
        <v>76.3</v>
      </c>
      <c r="C6" s="210">
        <v>23.700000000000003</v>
      </c>
      <c r="D6" s="225">
        <v>55.8568</v>
      </c>
      <c r="E6" s="39">
        <v>21.6671</v>
      </c>
      <c r="F6" s="210">
        <v>22.4761</v>
      </c>
      <c r="G6" s="39">
        <v>5.6412</v>
      </c>
      <c r="H6" s="39">
        <v>54.8171</v>
      </c>
      <c r="I6" s="39">
        <v>24.613</v>
      </c>
      <c r="J6" s="38">
        <v>14.9287</v>
      </c>
      <c r="K6" s="228">
        <v>17.359</v>
      </c>
    </row>
    <row r="7" spans="1:11" ht="36">
      <c r="A7" s="236" t="s">
        <v>85</v>
      </c>
      <c r="B7" s="197">
        <v>65.8</v>
      </c>
      <c r="C7" s="211">
        <v>34.2</v>
      </c>
      <c r="D7" s="243">
        <v>48.0791</v>
      </c>
      <c r="E7" s="42">
        <v>23.4131</v>
      </c>
      <c r="F7" s="244">
        <v>28.5078</v>
      </c>
      <c r="G7" s="42">
        <v>7.4417</v>
      </c>
      <c r="H7" s="42">
        <v>61.3592</v>
      </c>
      <c r="I7" s="42">
        <v>20.9211</v>
      </c>
      <c r="J7" s="41">
        <v>10.278</v>
      </c>
      <c r="K7" s="229">
        <v>2.2073</v>
      </c>
    </row>
    <row r="8" spans="1:11" ht="12">
      <c r="A8" s="236" t="s">
        <v>66</v>
      </c>
      <c r="B8" s="302">
        <v>84.1</v>
      </c>
      <c r="C8" s="211">
        <v>15.900000000000006</v>
      </c>
      <c r="D8" s="243">
        <v>59.6579</v>
      </c>
      <c r="E8" s="42">
        <v>27.0624</v>
      </c>
      <c r="F8" s="244">
        <v>13.2797</v>
      </c>
      <c r="G8" s="42">
        <v>3.3199</v>
      </c>
      <c r="H8" s="42">
        <v>52.9175</v>
      </c>
      <c r="I8" s="42">
        <v>21.6298</v>
      </c>
      <c r="J8" s="41">
        <v>22.1328</v>
      </c>
      <c r="K8" s="229">
        <v>0.6011</v>
      </c>
    </row>
    <row r="9" spans="1:11" ht="24">
      <c r="A9" s="236" t="s">
        <v>67</v>
      </c>
      <c r="B9" s="302">
        <v>90.4</v>
      </c>
      <c r="C9" s="211">
        <v>9.599999999999994</v>
      </c>
      <c r="D9" s="243">
        <v>58.6728</v>
      </c>
      <c r="E9" s="42">
        <v>3.1079</v>
      </c>
      <c r="F9" s="244">
        <v>38.2192</v>
      </c>
      <c r="G9" s="42">
        <v>5.3861</v>
      </c>
      <c r="H9" s="42">
        <v>55.5859</v>
      </c>
      <c r="I9" s="42">
        <v>25.3314</v>
      </c>
      <c r="J9" s="41">
        <v>13.6966</v>
      </c>
      <c r="K9" s="229">
        <v>2.9383</v>
      </c>
    </row>
    <row r="10" spans="1:11" ht="24">
      <c r="A10" s="236" t="s">
        <v>68</v>
      </c>
      <c r="B10" s="302">
        <v>92.5</v>
      </c>
      <c r="C10" s="211">
        <v>7.5</v>
      </c>
      <c r="D10" s="243">
        <v>46.3669</v>
      </c>
      <c r="E10" s="42">
        <v>44.1272</v>
      </c>
      <c r="F10" s="244">
        <v>9.5059</v>
      </c>
      <c r="G10" s="42">
        <v>4.94</v>
      </c>
      <c r="H10" s="42">
        <v>52.3156</v>
      </c>
      <c r="I10" s="42">
        <v>24.5798</v>
      </c>
      <c r="J10" s="41">
        <v>18.1647</v>
      </c>
      <c r="K10" s="229">
        <v>3.5365</v>
      </c>
    </row>
    <row r="11" spans="1:11" ht="12">
      <c r="A11" s="236" t="s">
        <v>69</v>
      </c>
      <c r="B11" s="302">
        <v>66.5</v>
      </c>
      <c r="C11" s="211">
        <v>33.5</v>
      </c>
      <c r="D11" s="243">
        <v>60.9596</v>
      </c>
      <c r="E11" s="42">
        <v>17.46</v>
      </c>
      <c r="F11" s="244">
        <v>21.5804</v>
      </c>
      <c r="G11" s="42">
        <v>5.7343</v>
      </c>
      <c r="H11" s="42">
        <v>54.0008</v>
      </c>
      <c r="I11" s="42">
        <v>25.6175</v>
      </c>
      <c r="J11" s="41">
        <v>14.6474</v>
      </c>
      <c r="K11" s="229">
        <v>8.0757</v>
      </c>
    </row>
    <row r="12" spans="1:11" ht="12">
      <c r="A12" s="237" t="s">
        <v>70</v>
      </c>
      <c r="B12" s="225">
        <v>46.2</v>
      </c>
      <c r="C12" s="211">
        <v>53.8</v>
      </c>
      <c r="D12" s="225">
        <v>74.4881</v>
      </c>
      <c r="E12" s="39">
        <v>10.0998</v>
      </c>
      <c r="F12" s="210">
        <v>15.4121</v>
      </c>
      <c r="G12" s="39">
        <v>9.297</v>
      </c>
      <c r="H12" s="39">
        <v>38.4304</v>
      </c>
      <c r="I12" s="39">
        <v>27.2158</v>
      </c>
      <c r="J12" s="38">
        <v>25.0568</v>
      </c>
      <c r="K12" s="230">
        <v>82.641</v>
      </c>
    </row>
    <row r="13" spans="1:11" ht="24">
      <c r="A13" s="236" t="s">
        <v>89</v>
      </c>
      <c r="B13" s="302">
        <v>77.2</v>
      </c>
      <c r="C13" s="211">
        <v>22.799999999999997</v>
      </c>
      <c r="D13" s="243">
        <v>68.1603</v>
      </c>
      <c r="E13" s="42">
        <v>2.8324</v>
      </c>
      <c r="F13" s="244">
        <v>29.0073</v>
      </c>
      <c r="G13" s="42">
        <v>16.6214</v>
      </c>
      <c r="H13" s="42">
        <v>53.2386</v>
      </c>
      <c r="I13" s="42">
        <v>18.9093</v>
      </c>
      <c r="J13" s="41">
        <v>11.2307</v>
      </c>
      <c r="K13" s="229">
        <v>6.6023</v>
      </c>
    </row>
    <row r="14" spans="1:11" ht="12">
      <c r="A14" s="236" t="s">
        <v>71</v>
      </c>
      <c r="B14" s="302">
        <v>48.3</v>
      </c>
      <c r="C14" s="211">
        <v>51.7</v>
      </c>
      <c r="D14" s="243">
        <v>65.4958</v>
      </c>
      <c r="E14" s="42">
        <v>13.5076</v>
      </c>
      <c r="F14" s="244">
        <v>20.9966</v>
      </c>
      <c r="G14" s="42">
        <v>14.8225</v>
      </c>
      <c r="H14" s="42">
        <v>38.794</v>
      </c>
      <c r="I14" s="42">
        <v>21.0821</v>
      </c>
      <c r="J14" s="41">
        <v>25.3013</v>
      </c>
      <c r="K14" s="229">
        <v>33.0527</v>
      </c>
    </row>
    <row r="15" spans="1:11" ht="12">
      <c r="A15" s="236" t="s">
        <v>72</v>
      </c>
      <c r="B15" s="302">
        <v>38.7</v>
      </c>
      <c r="C15" s="211">
        <v>61.3</v>
      </c>
      <c r="D15" s="243">
        <v>92.5027</v>
      </c>
      <c r="E15" s="42">
        <v>1.9945</v>
      </c>
      <c r="F15" s="244">
        <v>5.5028</v>
      </c>
      <c r="G15" s="42">
        <v>2.8179</v>
      </c>
      <c r="H15" s="42">
        <v>22.0739</v>
      </c>
      <c r="I15" s="42">
        <v>24.4222</v>
      </c>
      <c r="J15" s="41">
        <v>50.6859</v>
      </c>
      <c r="K15" s="229">
        <v>5.126</v>
      </c>
    </row>
    <row r="16" spans="1:11" ht="24">
      <c r="A16" s="236" t="s">
        <v>73</v>
      </c>
      <c r="B16" s="302">
        <v>35.4</v>
      </c>
      <c r="C16" s="211">
        <v>64.6</v>
      </c>
      <c r="D16" s="243">
        <v>84.9871</v>
      </c>
      <c r="E16" s="42">
        <v>6.4141</v>
      </c>
      <c r="F16" s="244">
        <v>8.5988</v>
      </c>
      <c r="G16" s="42">
        <v>2.1084</v>
      </c>
      <c r="H16" s="42">
        <v>36.1374</v>
      </c>
      <c r="I16" s="42">
        <v>38.0212</v>
      </c>
      <c r="J16" s="41">
        <v>23.733</v>
      </c>
      <c r="K16" s="229">
        <v>14.5809</v>
      </c>
    </row>
    <row r="17" spans="1:11" ht="12">
      <c r="A17" s="236" t="s">
        <v>74</v>
      </c>
      <c r="B17" s="302">
        <v>16.4</v>
      </c>
      <c r="C17" s="211">
        <v>83.6</v>
      </c>
      <c r="D17" s="243">
        <v>84.0874</v>
      </c>
      <c r="E17" s="42">
        <v>8.3867</v>
      </c>
      <c r="F17" s="244">
        <v>7.5259</v>
      </c>
      <c r="G17" s="42">
        <v>1.6075</v>
      </c>
      <c r="H17" s="42">
        <v>32.8868</v>
      </c>
      <c r="I17" s="42">
        <v>21.3217</v>
      </c>
      <c r="J17" s="41">
        <v>44.184</v>
      </c>
      <c r="K17" s="229">
        <v>2.7536</v>
      </c>
    </row>
    <row r="18" spans="1:11" ht="12">
      <c r="A18" s="236" t="s">
        <v>75</v>
      </c>
      <c r="B18" s="302">
        <v>13</v>
      </c>
      <c r="C18" s="211">
        <v>87</v>
      </c>
      <c r="D18" s="243">
        <v>89.7845</v>
      </c>
      <c r="E18" s="42">
        <v>3.8572</v>
      </c>
      <c r="F18" s="244">
        <v>6.3583</v>
      </c>
      <c r="G18" s="42">
        <v>1.2565</v>
      </c>
      <c r="H18" s="42">
        <v>23.7205</v>
      </c>
      <c r="I18" s="42">
        <v>53.6776</v>
      </c>
      <c r="J18" s="41">
        <v>21.3454</v>
      </c>
      <c r="K18" s="229">
        <v>3.9696</v>
      </c>
    </row>
    <row r="19" spans="1:11" ht="12">
      <c r="A19" s="236" t="s">
        <v>76</v>
      </c>
      <c r="B19" s="302">
        <v>43.3</v>
      </c>
      <c r="C19" s="211">
        <v>56.7</v>
      </c>
      <c r="D19" s="243">
        <v>52.6776</v>
      </c>
      <c r="E19" s="42">
        <v>33.9077</v>
      </c>
      <c r="F19" s="244">
        <v>13.4146</v>
      </c>
      <c r="G19" s="42">
        <v>8.5303</v>
      </c>
      <c r="H19" s="42">
        <v>55.5556</v>
      </c>
      <c r="I19" s="42">
        <v>19.1796</v>
      </c>
      <c r="J19" s="41">
        <v>16.7346</v>
      </c>
      <c r="K19" s="229">
        <v>2.3271</v>
      </c>
    </row>
    <row r="20" spans="1:11" ht="36">
      <c r="A20" s="238" t="s">
        <v>77</v>
      </c>
      <c r="B20" s="302">
        <v>56</v>
      </c>
      <c r="C20" s="211">
        <v>44</v>
      </c>
      <c r="D20" s="245">
        <v>79.0651</v>
      </c>
      <c r="E20" s="52">
        <v>10.4885</v>
      </c>
      <c r="F20" s="246">
        <v>10.4464</v>
      </c>
      <c r="G20" s="52">
        <v>7.1157</v>
      </c>
      <c r="H20" s="52">
        <v>42.4107</v>
      </c>
      <c r="I20" s="52">
        <v>29.636</v>
      </c>
      <c r="J20" s="53">
        <v>20.8375</v>
      </c>
      <c r="K20" s="231">
        <v>14.2288</v>
      </c>
    </row>
    <row r="21" spans="1:11" ht="12.75" thickBot="1">
      <c r="A21" s="239" t="s">
        <v>53</v>
      </c>
      <c r="B21" s="247">
        <v>51.3223</v>
      </c>
      <c r="C21" s="248">
        <v>48.6777</v>
      </c>
      <c r="D21" s="247">
        <v>71.366</v>
      </c>
      <c r="E21" s="232">
        <v>11.5188</v>
      </c>
      <c r="F21" s="248">
        <v>17.1152</v>
      </c>
      <c r="G21" s="232">
        <v>7.9941</v>
      </c>
      <c r="H21" s="232">
        <v>41.3382</v>
      </c>
      <c r="I21" s="232">
        <v>27.09</v>
      </c>
      <c r="J21" s="233">
        <v>23.5777</v>
      </c>
      <c r="K21" s="234">
        <v>100</v>
      </c>
    </row>
    <row r="22" spans="1:11" ht="12">
      <c r="A22" s="351" t="s">
        <v>211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3" ht="33.75" customHeight="1">
      <c r="A23" s="351" t="s">
        <v>200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43"/>
      <c r="M23" s="43"/>
    </row>
    <row r="24" spans="1:12" ht="12">
      <c r="A24" s="10" t="s">
        <v>201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51"/>
    </row>
    <row r="25" spans="1:12" ht="22.5" customHeight="1">
      <c r="A25" s="377" t="s">
        <v>179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51"/>
    </row>
    <row r="26" spans="1:12" ht="12">
      <c r="A26" s="10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1"/>
    </row>
    <row r="27" spans="1:12" ht="12" customHeight="1">
      <c r="A27" s="6" t="s">
        <v>195</v>
      </c>
      <c r="B27" s="6"/>
      <c r="C27" s="6"/>
      <c r="D27" s="6"/>
      <c r="E27" s="6"/>
      <c r="F27" s="6"/>
      <c r="G27" s="6"/>
      <c r="H27" s="6"/>
      <c r="I27" s="6"/>
      <c r="J27" s="10"/>
      <c r="K27" s="10"/>
      <c r="L27" s="51"/>
    </row>
  </sheetData>
  <sheetProtection/>
  <mergeCells count="8">
    <mergeCell ref="A25:K25"/>
    <mergeCell ref="D4:F4"/>
    <mergeCell ref="G4:J4"/>
    <mergeCell ref="K4:K5"/>
    <mergeCell ref="A23:K23"/>
    <mergeCell ref="A4:A5"/>
    <mergeCell ref="A22:K22"/>
    <mergeCell ref="B4:C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34.140625" style="308" customWidth="1"/>
    <col min="2" max="7" width="8.8515625" style="308" customWidth="1"/>
    <col min="8" max="16384" width="11.421875" style="308" customWidth="1"/>
  </cols>
  <sheetData>
    <row r="1" ht="12.75">
      <c r="A1" s="307" t="s">
        <v>206</v>
      </c>
    </row>
    <row r="2" ht="12">
      <c r="G2" s="309" t="s">
        <v>18</v>
      </c>
    </row>
    <row r="3" spans="1:7" ht="12.75" customHeight="1">
      <c r="A3" s="310"/>
      <c r="B3" s="385" t="s">
        <v>158</v>
      </c>
      <c r="C3" s="387" t="s">
        <v>159</v>
      </c>
      <c r="D3" s="385"/>
      <c r="E3" s="385"/>
      <c r="F3" s="385"/>
      <c r="G3" s="385"/>
    </row>
    <row r="4" spans="1:7" ht="36">
      <c r="A4" s="311"/>
      <c r="B4" s="386"/>
      <c r="C4" s="312" t="s">
        <v>160</v>
      </c>
      <c r="D4" s="313" t="s">
        <v>207</v>
      </c>
      <c r="E4" s="314" t="s">
        <v>162</v>
      </c>
      <c r="F4" s="314" t="s">
        <v>161</v>
      </c>
      <c r="G4" s="314" t="s">
        <v>38</v>
      </c>
    </row>
    <row r="5" spans="1:7" ht="12">
      <c r="A5" s="315" t="s">
        <v>22</v>
      </c>
      <c r="B5" s="316"/>
      <c r="C5" s="316"/>
      <c r="D5" s="317"/>
      <c r="E5" s="316"/>
      <c r="F5" s="316"/>
      <c r="G5" s="316"/>
    </row>
    <row r="6" spans="1:7" ht="12">
      <c r="A6" s="318" t="s">
        <v>23</v>
      </c>
      <c r="B6" s="319">
        <v>52.4545</v>
      </c>
      <c r="C6" s="319">
        <v>73.3</v>
      </c>
      <c r="D6" s="320">
        <v>45.5</v>
      </c>
      <c r="E6" s="319">
        <v>21.6</v>
      </c>
      <c r="F6" s="319">
        <v>4</v>
      </c>
      <c r="G6" s="319">
        <v>1</v>
      </c>
    </row>
    <row r="7" spans="1:13" ht="12">
      <c r="A7" s="318" t="s">
        <v>163</v>
      </c>
      <c r="B7" s="319">
        <v>47.5455</v>
      </c>
      <c r="C7" s="319">
        <v>71.5</v>
      </c>
      <c r="D7" s="320">
        <v>42.3</v>
      </c>
      <c r="E7" s="319">
        <v>23.1</v>
      </c>
      <c r="F7" s="319">
        <v>4</v>
      </c>
      <c r="G7" s="319">
        <v>1.5</v>
      </c>
      <c r="H7" s="338"/>
      <c r="I7" s="338"/>
      <c r="J7" s="338"/>
      <c r="K7" s="338"/>
      <c r="L7" s="338"/>
      <c r="M7" s="338"/>
    </row>
    <row r="8" spans="1:10" ht="12">
      <c r="A8" s="315" t="s">
        <v>164</v>
      </c>
      <c r="B8" s="319"/>
      <c r="C8" s="319"/>
      <c r="D8" s="320"/>
      <c r="E8" s="319"/>
      <c r="F8" s="319"/>
      <c r="G8" s="319"/>
      <c r="J8" s="338"/>
    </row>
    <row r="9" spans="1:10" ht="12">
      <c r="A9" s="318" t="s">
        <v>165</v>
      </c>
      <c r="B9" s="319">
        <v>80.0996</v>
      </c>
      <c r="C9" s="319">
        <v>72.7</v>
      </c>
      <c r="D9" s="320">
        <v>41.9</v>
      </c>
      <c r="E9" s="319">
        <v>21.6</v>
      </c>
      <c r="F9" s="319">
        <v>4.5</v>
      </c>
      <c r="G9" s="319">
        <v>1.2</v>
      </c>
      <c r="J9" s="338"/>
    </row>
    <row r="10" spans="1:10" ht="12">
      <c r="A10" s="318" t="s">
        <v>152</v>
      </c>
      <c r="B10" s="319">
        <v>19.9004</v>
      </c>
      <c r="C10" s="319">
        <v>71.3</v>
      </c>
      <c r="D10" s="320">
        <v>50.8</v>
      </c>
      <c r="E10" s="319">
        <v>25.6</v>
      </c>
      <c r="F10" s="319">
        <v>1.6</v>
      </c>
      <c r="G10" s="319">
        <v>1.5</v>
      </c>
      <c r="J10" s="338"/>
    </row>
    <row r="11" spans="1:10" ht="12">
      <c r="A11" s="315" t="s">
        <v>166</v>
      </c>
      <c r="B11" s="319"/>
      <c r="C11" s="319"/>
      <c r="D11" s="320"/>
      <c r="E11" s="319"/>
      <c r="F11" s="319"/>
      <c r="G11" s="319"/>
      <c r="J11" s="338"/>
    </row>
    <row r="12" spans="1:10" ht="12">
      <c r="A12" s="321" t="s">
        <v>167</v>
      </c>
      <c r="B12" s="319">
        <v>31.6408</v>
      </c>
      <c r="C12" s="319">
        <v>74.4</v>
      </c>
      <c r="D12" s="320">
        <v>41.8</v>
      </c>
      <c r="E12" s="319">
        <v>18.7</v>
      </c>
      <c r="F12" s="319">
        <v>5.9</v>
      </c>
      <c r="G12" s="319">
        <v>1.1</v>
      </c>
      <c r="I12" s="329"/>
      <c r="J12" s="338"/>
    </row>
    <row r="13" spans="1:10" ht="12">
      <c r="A13" s="321" t="s">
        <v>168</v>
      </c>
      <c r="B13" s="319">
        <v>37.1344</v>
      </c>
      <c r="C13" s="319">
        <v>76</v>
      </c>
      <c r="D13" s="320">
        <v>46.4</v>
      </c>
      <c r="E13" s="319">
        <v>19.5</v>
      </c>
      <c r="F13" s="319">
        <v>3.3</v>
      </c>
      <c r="G13" s="319">
        <v>1.1</v>
      </c>
      <c r="H13" s="330"/>
      <c r="I13" s="329"/>
      <c r="J13" s="338"/>
    </row>
    <row r="14" spans="1:10" ht="12">
      <c r="A14" s="321" t="s">
        <v>37</v>
      </c>
      <c r="B14" s="319">
        <v>27.0123</v>
      </c>
      <c r="C14" s="319">
        <v>67</v>
      </c>
      <c r="D14" s="320">
        <v>43.7</v>
      </c>
      <c r="E14" s="319">
        <v>29.2</v>
      </c>
      <c r="F14" s="319">
        <v>2.5</v>
      </c>
      <c r="G14" s="319">
        <v>1.4</v>
      </c>
      <c r="I14" s="329"/>
      <c r="J14" s="338"/>
    </row>
    <row r="15" spans="1:10" ht="12">
      <c r="A15" s="321" t="s">
        <v>38</v>
      </c>
      <c r="B15" s="319">
        <v>4.2125</v>
      </c>
      <c r="C15" s="319">
        <v>66.6</v>
      </c>
      <c r="D15" s="320">
        <v>39.3</v>
      </c>
      <c r="E15" s="319">
        <v>27.6</v>
      </c>
      <c r="F15" s="319">
        <v>4.5</v>
      </c>
      <c r="G15" s="319">
        <v>1.3</v>
      </c>
      <c r="H15" s="330"/>
      <c r="I15" s="329"/>
      <c r="J15" s="338"/>
    </row>
    <row r="16" spans="1:10" ht="12">
      <c r="A16" s="322" t="s">
        <v>169</v>
      </c>
      <c r="B16" s="319"/>
      <c r="C16" s="319"/>
      <c r="D16" s="320"/>
      <c r="E16" s="319"/>
      <c r="F16" s="319"/>
      <c r="G16" s="319"/>
      <c r="I16" s="329"/>
      <c r="J16" s="338"/>
    </row>
    <row r="17" spans="1:10" ht="22.5">
      <c r="A17" s="323" t="s">
        <v>49</v>
      </c>
      <c r="B17" s="319">
        <v>68.6594</v>
      </c>
      <c r="C17" s="319">
        <v>72.8</v>
      </c>
      <c r="D17" s="320">
        <v>42.6</v>
      </c>
      <c r="E17" s="319">
        <v>21.5</v>
      </c>
      <c r="F17" s="319">
        <v>4.5</v>
      </c>
      <c r="G17" s="319">
        <v>1.2</v>
      </c>
      <c r="I17" s="329"/>
      <c r="J17" s="338"/>
    </row>
    <row r="18" spans="1:10" ht="18.75" customHeight="1">
      <c r="A18" s="323" t="s">
        <v>39</v>
      </c>
      <c r="B18" s="319">
        <v>11.8005</v>
      </c>
      <c r="C18" s="319">
        <v>70.1</v>
      </c>
      <c r="D18" s="320">
        <v>46.2</v>
      </c>
      <c r="E18" s="319">
        <v>25.7</v>
      </c>
      <c r="F18" s="319">
        <v>3.1</v>
      </c>
      <c r="G18" s="319">
        <v>1.2</v>
      </c>
      <c r="I18" s="329"/>
      <c r="J18" s="338"/>
    </row>
    <row r="19" spans="1:10" ht="33.75">
      <c r="A19" s="323" t="s">
        <v>170</v>
      </c>
      <c r="B19" s="319">
        <v>19.5401</v>
      </c>
      <c r="C19" s="319">
        <v>72.5</v>
      </c>
      <c r="D19" s="320">
        <v>46.2</v>
      </c>
      <c r="E19" s="319">
        <v>23.4</v>
      </c>
      <c r="F19" s="319">
        <v>2.6</v>
      </c>
      <c r="G19" s="319">
        <v>1.5</v>
      </c>
      <c r="J19" s="338"/>
    </row>
    <row r="20" spans="1:10" ht="12">
      <c r="A20" s="324" t="s">
        <v>171</v>
      </c>
      <c r="B20" s="319"/>
      <c r="C20" s="319"/>
      <c r="D20" s="320"/>
      <c r="E20" s="319"/>
      <c r="F20" s="319"/>
      <c r="G20" s="319"/>
      <c r="J20" s="338"/>
    </row>
    <row r="21" spans="1:10" ht="12">
      <c r="A21" s="325" t="s">
        <v>172</v>
      </c>
      <c r="B21" s="319">
        <v>18.5343</v>
      </c>
      <c r="C21" s="319">
        <v>75.9</v>
      </c>
      <c r="D21" s="320">
        <v>48</v>
      </c>
      <c r="E21" s="319">
        <v>20.3</v>
      </c>
      <c r="F21" s="319">
        <v>2.7</v>
      </c>
      <c r="G21" s="319">
        <v>1.1</v>
      </c>
      <c r="J21" s="338"/>
    </row>
    <row r="22" spans="1:10" ht="12">
      <c r="A22" s="325" t="s">
        <v>89</v>
      </c>
      <c r="B22" s="319">
        <v>6.1984</v>
      </c>
      <c r="C22" s="319">
        <v>78.6</v>
      </c>
      <c r="D22" s="320">
        <v>58.4</v>
      </c>
      <c r="E22" s="319">
        <v>19</v>
      </c>
      <c r="F22" s="319">
        <v>1.8</v>
      </c>
      <c r="G22" s="319">
        <v>0.6</v>
      </c>
      <c r="J22" s="338"/>
    </row>
    <row r="23" spans="1:10" ht="12">
      <c r="A23" s="325" t="s">
        <v>71</v>
      </c>
      <c r="B23" s="319">
        <v>33.3067</v>
      </c>
      <c r="C23" s="319">
        <v>66.1</v>
      </c>
      <c r="D23" s="320">
        <v>35.8</v>
      </c>
      <c r="E23" s="319">
        <v>27.8</v>
      </c>
      <c r="F23" s="319">
        <v>4.7</v>
      </c>
      <c r="G23" s="319">
        <v>1.4</v>
      </c>
      <c r="J23" s="338"/>
    </row>
    <row r="24" spans="1:10" ht="12">
      <c r="A24" s="325" t="s">
        <v>72</v>
      </c>
      <c r="B24" s="319">
        <v>6.2289</v>
      </c>
      <c r="C24" s="319">
        <v>76</v>
      </c>
      <c r="D24" s="320">
        <v>41.8</v>
      </c>
      <c r="E24" s="319">
        <v>18</v>
      </c>
      <c r="F24" s="319">
        <v>5</v>
      </c>
      <c r="G24" s="319">
        <v>1</v>
      </c>
      <c r="J24" s="338"/>
    </row>
    <row r="25" spans="1:10" ht="24">
      <c r="A25" s="325" t="s">
        <v>73</v>
      </c>
      <c r="B25" s="319">
        <v>11.0785</v>
      </c>
      <c r="C25" s="319">
        <v>77.2</v>
      </c>
      <c r="D25" s="320">
        <v>48.7</v>
      </c>
      <c r="E25" s="319">
        <v>18.9</v>
      </c>
      <c r="F25" s="319">
        <v>2.9</v>
      </c>
      <c r="G25" s="319">
        <v>1</v>
      </c>
      <c r="J25" s="338"/>
    </row>
    <row r="26" spans="1:10" ht="12">
      <c r="A26" s="325" t="s">
        <v>74</v>
      </c>
      <c r="B26" s="319">
        <v>3.4221</v>
      </c>
      <c r="C26" s="319">
        <v>75</v>
      </c>
      <c r="D26" s="320">
        <v>40.7</v>
      </c>
      <c r="E26" s="319">
        <v>19</v>
      </c>
      <c r="F26" s="319">
        <v>4.7</v>
      </c>
      <c r="G26" s="319">
        <v>1.3</v>
      </c>
      <c r="J26" s="338"/>
    </row>
    <row r="27" spans="1:10" ht="12">
      <c r="A27" s="325" t="s">
        <v>75</v>
      </c>
      <c r="B27" s="319">
        <v>4.1111</v>
      </c>
      <c r="C27" s="319">
        <v>77.3</v>
      </c>
      <c r="D27" s="320">
        <v>51.3</v>
      </c>
      <c r="E27" s="319">
        <v>17.5</v>
      </c>
      <c r="F27" s="319">
        <v>3.2</v>
      </c>
      <c r="G27" s="319">
        <v>1.9</v>
      </c>
      <c r="J27" s="338"/>
    </row>
    <row r="28" spans="1:10" ht="12">
      <c r="A28" s="325" t="s">
        <v>76</v>
      </c>
      <c r="B28" s="319">
        <v>3.0068</v>
      </c>
      <c r="C28" s="319">
        <v>62.9</v>
      </c>
      <c r="D28" s="320">
        <v>35.1</v>
      </c>
      <c r="E28" s="319">
        <v>28.3</v>
      </c>
      <c r="F28" s="319">
        <v>7.2</v>
      </c>
      <c r="G28" s="319">
        <v>1.7</v>
      </c>
      <c r="J28" s="338"/>
    </row>
    <row r="29" spans="1:10" ht="24">
      <c r="A29" s="325" t="s">
        <v>77</v>
      </c>
      <c r="B29" s="319">
        <v>14.1133</v>
      </c>
      <c r="C29" s="319">
        <v>74.2</v>
      </c>
      <c r="D29" s="320">
        <v>45.5</v>
      </c>
      <c r="E29" s="319">
        <v>20.5</v>
      </c>
      <c r="F29" s="319">
        <v>4</v>
      </c>
      <c r="G29" s="319">
        <v>1.3</v>
      </c>
      <c r="J29" s="338"/>
    </row>
    <row r="30" spans="1:10" ht="12">
      <c r="A30" s="326" t="s">
        <v>173</v>
      </c>
      <c r="B30" s="327">
        <v>100</v>
      </c>
      <c r="C30" s="327">
        <v>72.4</v>
      </c>
      <c r="D30" s="328">
        <v>43.7</v>
      </c>
      <c r="E30" s="327">
        <v>22.4</v>
      </c>
      <c r="F30" s="327">
        <v>4</v>
      </c>
      <c r="G30" s="327">
        <v>1.2</v>
      </c>
      <c r="J30" s="338"/>
    </row>
    <row r="31" spans="1:7" ht="24" customHeight="1">
      <c r="A31" s="388" t="s">
        <v>208</v>
      </c>
      <c r="B31" s="388"/>
      <c r="C31" s="388"/>
      <c r="D31" s="388"/>
      <c r="E31" s="388"/>
      <c r="F31" s="388"/>
      <c r="G31" s="388"/>
    </row>
    <row r="32" ht="12">
      <c r="A32" s="308" t="s">
        <v>209</v>
      </c>
    </row>
    <row r="33" spans="1:8" ht="12">
      <c r="A33" s="329" t="s">
        <v>210</v>
      </c>
      <c r="B33" s="329"/>
      <c r="C33" s="329"/>
      <c r="D33" s="329"/>
      <c r="E33" s="329"/>
      <c r="F33" s="329"/>
      <c r="G33" s="329"/>
      <c r="H33" s="329"/>
    </row>
    <row r="34" spans="1:8" ht="12">
      <c r="A34" s="329"/>
      <c r="B34" s="329"/>
      <c r="C34" s="329"/>
      <c r="D34" s="329"/>
      <c r="E34" s="329"/>
      <c r="F34" s="329"/>
      <c r="G34" s="329"/>
      <c r="H34" s="329"/>
    </row>
  </sheetData>
  <sheetProtection/>
  <mergeCells count="3">
    <mergeCell ref="B3:B4"/>
    <mergeCell ref="C3:G3"/>
    <mergeCell ref="A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SAINT-AMAN, Sylvie (DARES)</cp:lastModifiedBy>
  <cp:lastPrinted>2016-11-16T11:19:54Z</cp:lastPrinted>
  <dcterms:created xsi:type="dcterms:W3CDTF">2015-04-22T13:32:25Z</dcterms:created>
  <dcterms:modified xsi:type="dcterms:W3CDTF">2017-04-18T13:58:27Z</dcterms:modified>
  <cp:category/>
  <cp:version/>
  <cp:contentType/>
  <cp:contentStatus/>
</cp:coreProperties>
</file>