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DA-DI-DR 2021\2021-50 Panorama Jeunes\"/>
    </mc:Choice>
  </mc:AlternateContent>
  <bookViews>
    <workbookView xWindow="0" yWindow="0" windowWidth="20490" windowHeight="7020" tabRatio="827"/>
  </bookViews>
  <sheets>
    <sheet name="Lisez-moi" sheetId="30" r:id="rId1"/>
    <sheet name="Graphique 1" sheetId="46" r:id="rId2"/>
    <sheet name="Graphique 2" sheetId="47" r:id="rId3"/>
    <sheet name="Graphique 3" sheetId="48" r:id="rId4"/>
    <sheet name="Tableau 1" sheetId="49" r:id="rId5"/>
    <sheet name="Graphique 4" sheetId="50" r:id="rId6"/>
    <sheet name="Tableau 2" sheetId="51" r:id="rId7"/>
    <sheet name="Tableau 3" sheetId="52" r:id="rId8"/>
    <sheet name="Graphique 5" sheetId="53" r:id="rId9"/>
    <sheet name="Tableau 4" sheetId="54" r:id="rId10"/>
    <sheet name="Tableau complémentaire A" sheetId="55" r:id="rId11"/>
    <sheet name="Tableau complémentaire B" sheetId="56" r:id="rId12"/>
  </sheets>
  <externalReferences>
    <externalReference r:id="rId13"/>
    <externalReference r:id="rId14"/>
    <externalReference r:id="rId15"/>
    <externalReference r:id="rId16"/>
    <externalReference r:id="rId17"/>
    <externalReference r:id="rId18"/>
  </externalReferences>
  <definedNames>
    <definedName name="_ftn1" localSheetId="4">'Tableau 1'!$A$4</definedName>
    <definedName name="_ftnref1" localSheetId="4">'Tableau 1'!$A$1</definedName>
    <definedName name="_Lisez_moi" localSheetId="0">OFFSET('Lisez-moi'!po,#REF!,0)</definedName>
    <definedName name="_Lisez_moi">OFFSET([0]!po,#REF!,0)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0">OFFSET('Lisez-moi'!periode,#REF!,0)</definedName>
    <definedName name="choix">OFFSET(periode,#REF!,0)</definedName>
    <definedName name="choix_mesure" localSheetId="0">OFFSET('Lisez-moi'!periode,#REF!,0)</definedName>
    <definedName name="choix_mesure">OFFSET(periode,#REF!,0)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[2]données_graph1!#REF!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0">#N/A</definedName>
    <definedName name="ff">OFFSET([0]!periode,#REF!,0)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[4]données_graph1!#REF!</definedName>
    <definedName name="ii" localSheetId="0">#REF!</definedName>
    <definedName name="ii">#REF!</definedName>
    <definedName name="in" localSheetId="0">#REF!</definedName>
    <definedName name="in">#REF!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#REF!</definedName>
    <definedName name="po" localSheetId="0">#REF!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30e4c2d35842e59eacff2eceda535c1dd4c8e93" localSheetId="3">'Graphique 3'!$I$19</definedName>
    <definedName name="X826aba8689ba066fe30151fc5a19a7a61da5325" localSheetId="3">'Graphique 3'!$I$21</definedName>
    <definedName name="xw">OFFSET([0]!po,#REF!,0)</definedName>
  </definedNames>
  <calcPr calcId="162913"/>
</workbook>
</file>

<file path=xl/calcChain.xml><?xml version="1.0" encoding="utf-8"?>
<calcChain xmlns="http://schemas.openxmlformats.org/spreadsheetml/2006/main">
  <c r="G7" i="48" l="1"/>
  <c r="G5" i="48"/>
  <c r="G6" i="48"/>
  <c r="G8" i="48"/>
  <c r="G9" i="48"/>
  <c r="G10" i="48"/>
  <c r="G11" i="48"/>
  <c r="G12" i="48"/>
  <c r="G13" i="48"/>
  <c r="G14" i="48"/>
  <c r="G15" i="48"/>
  <c r="G4" i="48"/>
  <c r="B22" i="53" l="1"/>
  <c r="C22" i="53"/>
  <c r="D22" i="53"/>
  <c r="E22" i="53"/>
  <c r="F22" i="53"/>
  <c r="G22" i="53"/>
  <c r="H22" i="53"/>
  <c r="I22" i="53"/>
  <c r="J22" i="53"/>
  <c r="K22" i="53"/>
  <c r="L22" i="53"/>
  <c r="M22" i="53"/>
  <c r="N22" i="53"/>
  <c r="O22" i="53"/>
  <c r="P22" i="53"/>
  <c r="Q22" i="53"/>
  <c r="B5" i="53" l="1"/>
  <c r="C6" i="53"/>
  <c r="D6" i="53"/>
  <c r="E6" i="53"/>
  <c r="F6" i="53"/>
  <c r="G6" i="53"/>
  <c r="H6" i="53"/>
  <c r="I6" i="53"/>
  <c r="J6" i="53"/>
  <c r="K6" i="53"/>
  <c r="L6" i="53"/>
  <c r="M6" i="53"/>
  <c r="N6" i="53"/>
  <c r="O6" i="53"/>
  <c r="P6" i="53"/>
  <c r="Q6" i="53"/>
  <c r="B6" i="53"/>
  <c r="Q5" i="53" l="1"/>
  <c r="Q10" i="53"/>
  <c r="Q13" i="53"/>
  <c r="Q19" i="53"/>
  <c r="Q16" i="53"/>
  <c r="P5" i="53"/>
  <c r="P10" i="53"/>
  <c r="P13" i="53"/>
  <c r="P19" i="53"/>
  <c r="P16" i="53" s="1"/>
  <c r="O5" i="53"/>
  <c r="O10" i="53"/>
  <c r="O13" i="53"/>
  <c r="O19" i="53"/>
  <c r="O16" i="53"/>
  <c r="N5" i="53"/>
  <c r="N10" i="53"/>
  <c r="N13" i="53"/>
  <c r="N19" i="53"/>
  <c r="N16" i="53"/>
  <c r="M5" i="53"/>
  <c r="M10" i="53"/>
  <c r="M13" i="53"/>
  <c r="M19" i="53"/>
  <c r="M16" i="53" s="1"/>
  <c r="L5" i="53"/>
  <c r="L10" i="53"/>
  <c r="L13" i="53"/>
  <c r="L19" i="53"/>
  <c r="L16" i="53" s="1"/>
  <c r="K5" i="53"/>
  <c r="K10" i="53"/>
  <c r="K13" i="53"/>
  <c r="K19" i="53"/>
  <c r="K16" i="53" s="1"/>
  <c r="J5" i="53"/>
  <c r="J10" i="53"/>
  <c r="J13" i="53"/>
  <c r="J19" i="53"/>
  <c r="J16" i="53"/>
  <c r="I5" i="53"/>
  <c r="I10" i="53"/>
  <c r="I13" i="53"/>
  <c r="I19" i="53"/>
  <c r="I16" i="53"/>
  <c r="H5" i="53"/>
  <c r="H10" i="53"/>
  <c r="H13" i="53"/>
  <c r="H19" i="53"/>
  <c r="H16" i="53" s="1"/>
  <c r="G5" i="53"/>
  <c r="G10" i="53"/>
  <c r="G13" i="53"/>
  <c r="G19" i="53"/>
  <c r="G16" i="53"/>
  <c r="F5" i="53"/>
  <c r="F10" i="53"/>
  <c r="F13" i="53"/>
  <c r="F19" i="53"/>
  <c r="F16" i="53"/>
  <c r="E5" i="53"/>
  <c r="E10" i="53"/>
  <c r="E13" i="53"/>
  <c r="E19" i="53"/>
  <c r="E16" i="53" s="1"/>
  <c r="D5" i="53"/>
  <c r="D10" i="53"/>
  <c r="D13" i="53"/>
  <c r="D19" i="53"/>
  <c r="D16" i="53" s="1"/>
  <c r="C5" i="53"/>
  <c r="C10" i="53"/>
  <c r="C13" i="53"/>
  <c r="C19" i="53"/>
  <c r="C16" i="53" s="1"/>
  <c r="B10" i="53"/>
  <c r="B13" i="53"/>
  <c r="B19" i="53"/>
  <c r="B16" i="53"/>
</calcChain>
</file>

<file path=xl/sharedStrings.xml><?xml version="1.0" encoding="utf-8"?>
<sst xmlns="http://schemas.openxmlformats.org/spreadsheetml/2006/main" count="310" uniqueCount="251">
  <si>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</si>
  <si>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</si>
  <si>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</si>
  <si>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</si>
  <si>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 xml:space="preserve">Graphique 1 – Glissement annuel entre 2019 et 2020 du nombre de déclarations préalables à l’embauche en CDI ou CDD d’au moins un mois </t>
  </si>
  <si>
    <t>Mois</t>
  </si>
  <si>
    <t>Moins de 30 ans</t>
  </si>
  <si>
    <t>30 ans ou plus</t>
  </si>
  <si>
    <t>Janvier</t>
  </si>
  <si>
    <t>Février</t>
  </si>
  <si>
    <t>Mars</t>
  </si>
  <si>
    <t>Avril</t>
  </si>
  <si>
    <t>Mai</t>
  </si>
  <si>
    <t>Juin</t>
  </si>
  <si>
    <t>Juillet</t>
  </si>
  <si>
    <t>Août</t>
  </si>
  <si>
    <t>Septembre</t>
  </si>
  <si>
    <t>Octobre</t>
  </si>
  <si>
    <t>Novembre</t>
  </si>
  <si>
    <t>Décembre</t>
  </si>
  <si>
    <t>Graphique 3 – Evolution du nombre de DEFM de catégorie A comparée entre 2019 et 2020</t>
  </si>
  <si>
    <t>Moins de 30 ans - 2019</t>
  </si>
  <si>
    <t>Moins de 30 ans- 2020</t>
  </si>
  <si>
    <t xml:space="preserve">30 ans et plus - 2019 </t>
  </si>
  <si>
    <t xml:space="preserve">30 ans et plus - 2020 </t>
  </si>
  <si>
    <t>Définitions</t>
  </si>
  <si>
    <t>Sources</t>
  </si>
  <si>
    <r>
      <rPr>
        <u/>
        <sz val="11"/>
        <rFont val="Calibri"/>
        <family val="2"/>
        <scheme val="minor"/>
      </rPr>
      <t xml:space="preserve">STMT- Pôle emploi: </t>
    </r>
    <r>
      <rPr>
        <sz val="11"/>
        <rFont val="Calibri"/>
        <family val="2"/>
        <scheme val="minor"/>
      </rPr>
      <t>STatistiques  du Marché du Travail, base de  données de Pôle emploi permettant de calculer le nombre de demandeurs d'emploi en fin de mois (DEFM)</t>
    </r>
    <r>
      <rPr>
        <u/>
        <sz val="11"/>
        <rFont val="Calibri"/>
        <family val="2"/>
        <scheme val="minor"/>
      </rPr>
      <t xml:space="preserve">
DPAE (Acoss) : </t>
    </r>
    <r>
      <rPr>
        <sz val="11"/>
        <rFont val="Calibri"/>
        <family val="2"/>
        <scheme val="minor"/>
      </rPr>
      <t xml:space="preserve">Données de l'agence centrale des organismes de sécurité sociale (Acoss) permettant de suivre les déclarations préalable à l'embauche (DPAE);
</t>
    </r>
    <r>
      <rPr>
        <u/>
        <sz val="11"/>
        <rFont val="Calibri"/>
        <family val="2"/>
        <scheme val="minor"/>
      </rPr>
      <t>L'enquête Emploi de l'Insee</t>
    </r>
    <r>
      <rPr>
        <sz val="11"/>
        <rFont val="Calibri"/>
        <family val="2"/>
        <scheme val="minor"/>
      </rPr>
      <t xml:space="preserve"> vise à observer le marché du travail de manière structurelle et conjoncturelle. C'est la seule source fournissant une mesure des concepts d'activité, de chômage, d’emploi et d’inactivité tels qu'ils sont définis par le Bureau international du travail (BIT). Elle s'inscrit dans le cadre des enquêtes "Forces de travail" défini au niveau européen ("Labour Force Survey"). Les principales données utilisées sont celles issues des enquêtes réalisées durant les quatre trimestres de 2019 et 2020.
</t>
    </r>
    <r>
      <rPr>
        <u/>
        <sz val="11"/>
        <rFont val="Calibri"/>
        <family val="2"/>
        <scheme val="minor"/>
      </rPr>
      <t>FH :</t>
    </r>
    <r>
      <rPr>
        <sz val="11"/>
        <rFont val="Calibri"/>
        <family val="2"/>
        <scheme val="minor"/>
      </rPr>
      <t xml:space="preserve"> Fichier historique de Pôle emploi, renseigne les demandes d’emploi des demandeurs d’emploi inscrits à Pôle emploi avec une profondeur de 10 ans. Cette base est utilisée pour suivre l'accompagnement intensif des jeunes. 
</t>
    </r>
    <r>
      <rPr>
        <u/>
        <sz val="11"/>
        <rFont val="Calibri"/>
        <family val="2"/>
        <scheme val="minor"/>
      </rPr>
      <t>S-imilo:
Ariane :</t>
    </r>
    <r>
      <rPr>
        <sz val="11"/>
        <rFont val="Calibri"/>
        <family val="2"/>
        <scheme val="minor"/>
      </rPr>
      <t xml:space="preserve"> données de suivi des contrats d'apprentissage </t>
    </r>
    <r>
      <rPr>
        <u/>
        <sz val="11"/>
        <rFont val="Calibri"/>
        <family val="2"/>
        <scheme val="minor"/>
      </rPr>
      <t xml:space="preserve">
Extrapro:</t>
    </r>
    <r>
      <rPr>
        <sz val="11"/>
        <rFont val="Calibri"/>
        <family val="2"/>
        <scheme val="minor"/>
      </rPr>
      <t xml:space="preserve">  données de suivi des contrats de professionnalisation
</t>
    </r>
    <r>
      <rPr>
        <u/>
        <sz val="11"/>
        <rFont val="Calibri"/>
        <family val="2"/>
        <scheme val="minor"/>
      </rPr>
      <t>NOE:</t>
    </r>
    <r>
      <rPr>
        <sz val="11"/>
        <rFont val="Calibri"/>
        <family val="2"/>
        <scheme val="minor"/>
      </rPr>
      <t xml:space="preserve"> Système d'information de l'agence des services et payement (ASP) qui permet de suivre l'aide à l'embauche des jeunes (AEJ), les contrats d'insertion par l'activité économique (IAE), les contrats aidés. 
</t>
    </r>
  </si>
  <si>
    <t xml:space="preserve">Jeunes ayant entre 16 et 29 ans en 2019 et 2020. </t>
  </si>
  <si>
    <t>Graphique 2 – Taux d’emploi des jeunes et de l’ensemble des actifs , de 2015 à 2020, par trimestre</t>
  </si>
  <si>
    <t>Graphique 2 – Taux d’emploi des jeunes et de l’ensemble des actifs , de 2015 à 2020, par trimestre</t>
  </si>
  <si>
    <t>Tableau 1 -  Répartition des jeunes de 16 à 29 ans aux T4 2019-2020 selon leur catégorie d’activité[1]</t>
  </si>
  <si>
    <t>Graphique 4 -  Espérance d’étude initiale entre 15 et 29 ans</t>
  </si>
  <si>
    <t>Graphique 5 – Nombres d’entrées de jeunes de moins de 30 ans en dispositifs   </t>
  </si>
  <si>
    <t>Tableau 4 – Part des profils des jeunes de 25 ans et moins commençant un contrat aidé</t>
  </si>
  <si>
    <t>Tableau 5 – Evolution des profils des jeunes de 25 ans et moins commençant une GJ</t>
  </si>
  <si>
    <t>Tableau 2 - Evolution de la part de jeunes en emploi chez les 16-29 ans</t>
  </si>
  <si>
    <t>Tableau 3 - Répartition des types de contrat de travail pour les jeunes de 16 à 29 ans en emploi au T4 2019 et au T4 2020</t>
  </si>
  <si>
    <r>
      <t>Déclaration préalable à l'embauche (DPAE) :</t>
    </r>
    <r>
      <rPr>
        <sz val="11"/>
        <color indexed="8"/>
        <rFont val="Calibri"/>
        <family val="2"/>
        <scheme val="minor"/>
      </rPr>
      <t xml:space="preserve"> La déclaration préalable à l'embauche (DPAE) est une déclaration qui  permet de réaliser en une fois toutes les formalités administratives obligatoires vers les organismes de protection sociale lors du recrutement d’un salarié.</t>
    </r>
    <r>
      <rPr>
        <u/>
        <sz val="11"/>
        <color indexed="8"/>
        <rFont val="Calibri"/>
        <family val="2"/>
        <scheme val="minor"/>
      </rPr>
      <t xml:space="preserve">
Demandeur d'emploi en fin de mois (DEFM) :</t>
    </r>
    <r>
      <rPr>
        <sz val="11"/>
        <color indexed="8"/>
        <rFont val="Calibri"/>
        <family val="2"/>
        <scheme val="minor"/>
      </rPr>
      <t>Les demandeurs d'emploi en fin de mois  sont les personnes inscrites à Pôle Emploi et ayant une demande en cours au dernier jour du mois</t>
    </r>
    <r>
      <rPr>
        <u/>
        <sz val="11"/>
        <color indexed="8"/>
        <rFont val="Calibri"/>
        <family val="2"/>
        <scheme val="minor"/>
      </rPr>
      <t xml:space="preserve">
Emploi au sens du BIT : </t>
    </r>
    <r>
      <rPr>
        <sz val="11"/>
        <color indexed="8"/>
        <rFont val="Calibri"/>
        <family val="2"/>
        <scheme val="minor"/>
      </rPr>
      <t xml:space="preserve"> Une personne en emploi au sens du Bureau International du Travail est une personne ou plus ayant effectué au moins une heure de travail rémunéré au cours d’une semaine donnée ou absente de son emploi sous certaines conditions de motif (congés annuels, maladie, maternité,etc.) et de durée.</t>
    </r>
    <r>
      <rPr>
        <u/>
        <sz val="11"/>
        <color indexed="8"/>
        <rFont val="Calibri"/>
        <family val="2"/>
        <scheme val="minor"/>
      </rPr>
      <t xml:space="preserve">
Chômage au sens du BIT :</t>
    </r>
    <r>
      <rPr>
        <sz val="11"/>
        <color indexed="8"/>
        <rFont val="Calibri"/>
        <family val="2"/>
        <scheme val="minor"/>
      </rPr>
      <t>Un chômeur au sens du Bureau International du Travail  est une personne  :
•sans emploi durant une semaine donnée ;
•disponible pour travailler dans les deux semaines ;
•qui a effectué, au cours des quatre dernières semaines, une démarche active de recherche d’emploi ou a trouvé un emploi qui commence dans les trois mois.</t>
    </r>
    <r>
      <rPr>
        <u/>
        <sz val="11"/>
        <color indexed="8"/>
        <rFont val="Calibri"/>
        <family val="2"/>
        <scheme val="minor"/>
      </rPr>
      <t xml:space="preserve">
Halo du chômage :</t>
    </r>
    <r>
      <rPr>
        <sz val="11"/>
        <color indexed="8"/>
        <rFont val="Calibri"/>
        <family val="2"/>
        <scheme val="minor"/>
      </rPr>
      <t>Personne sans emploi qui soit a recherché un emploi, mais n’est pas disponible pour travailler, soit n’a pas recherché d’emploi, mais souhaite travailler et est disponible pour travailler, soit souhaite travailler, mais n’a pas recherché un emploi et n’est pas disponible pour travailler</t>
    </r>
    <r>
      <rPr>
        <u/>
        <sz val="11"/>
        <color indexed="8"/>
        <rFont val="Calibri"/>
        <family val="2"/>
        <scheme val="minor"/>
      </rPr>
      <t xml:space="preserve">
NEET: </t>
    </r>
    <r>
      <rPr>
        <sz val="11"/>
        <color indexed="8"/>
        <rFont val="Calibri"/>
        <family val="2"/>
        <scheme val="minor"/>
      </rPr>
      <t>Jeunes qui ne sont ni en emploi, ni en études, ni en formation, que cette dernière soit formelle (formation conduisant à un diplôme ou à un titre reconnu) ou non-formelle, suivie pour des raisons professionnelles ou personnelles (stage, formation ou cours avec l’aide d’un intervenant, séminaire, atelier, conférence, cours particulier, cours de sport ou cours lié à une activité culturelle ou de loisirs).</t>
    </r>
    <r>
      <rPr>
        <u/>
        <sz val="11"/>
        <color indexed="8"/>
        <rFont val="Calibri"/>
        <family val="2"/>
        <scheme val="minor"/>
      </rPr>
      <t xml:space="preserve">
L'aide à l'embauche des jeunes (AEJ): </t>
    </r>
    <r>
      <rPr>
        <sz val="11"/>
        <color indexed="8"/>
        <rFont val="Calibri"/>
        <family val="2"/>
        <scheme val="minor"/>
      </rPr>
      <t xml:space="preserve"> L’AEJ peut bénéficier à tout employeur (hors fonction publique et particuliers employeurs) qui embauche un jeune âgé de moins de 26 ans entre le 1er août 2020 et le 31 mai 2021, pour une rémunération inférieure ou égale à deux fois le montant du SMIC (1,6 fois le montant du SMIC entre le 1er avril et le 31 mai). L’employeur perçoit alors une compensation de 4000 euros sur un an, montant proratisé en fonction de la durée hebdomadaire du travail et de la durée de l’emploi.</t>
    </r>
  </si>
  <si>
    <t>Effectifs au T4 2019</t>
  </si>
  <si>
    <t>Effectifs au T4 2020</t>
  </si>
  <si>
    <t>Evolution</t>
  </si>
  <si>
    <t>Ensemble des jeunes</t>
  </si>
  <si>
    <t>NEET</t>
  </si>
  <si>
    <t>Champ : France hors Mayotte, population des ménages, personnes de 16 à 29 ans.</t>
  </si>
  <si>
    <t>Source : Enquête emploi en continue (INSEE), calcul DARES.</t>
  </si>
  <si>
    <t>Total</t>
  </si>
  <si>
    <t>Sexe</t>
  </si>
  <si>
    <t>Homme</t>
  </si>
  <si>
    <t>Femme</t>
  </si>
  <si>
    <t>Diplôme du supérieur</t>
  </si>
  <si>
    <t>Baccalauréat</t>
  </si>
  <si>
    <t>CAP-BEP</t>
  </si>
  <si>
    <t>Aucun diplôme supérieur au brevet des collèges</t>
  </si>
  <si>
    <t>N'est pas sorti d'études</t>
  </si>
  <si>
    <t>Est sorti d'études cette année</t>
  </si>
  <si>
    <t>Est sorti d'études il y a au moins un an</t>
  </si>
  <si>
    <t>CDI</t>
  </si>
  <si>
    <t>Contrat d'intérim ou de travail temporaire</t>
  </si>
  <si>
    <t>Contrat d'apprentissage</t>
  </si>
  <si>
    <t>Non-salariés</t>
  </si>
  <si>
    <t>Tous contrats</t>
  </si>
  <si>
    <t>47,0 %</t>
  </si>
  <si>
    <t>S2 2019</t>
  </si>
  <si>
    <t>S2 2020</t>
  </si>
  <si>
    <t>Nombre de Contrats Aidés</t>
  </si>
  <si>
    <t>Contrats Aides</t>
  </si>
  <si>
    <t>GJ</t>
  </si>
  <si>
    <t>AIJ</t>
  </si>
  <si>
    <t>Milliers de bénéficiaires</t>
  </si>
  <si>
    <t>Contrats aidés (bénéficiant d'une aide publique directe)</t>
  </si>
  <si>
    <t>CUI-CIE</t>
  </si>
  <si>
    <t>Insertion par l'activité économique</t>
  </si>
  <si>
    <t>Alternance</t>
  </si>
  <si>
    <t>Contrats d'apprentissage</t>
  </si>
  <si>
    <t>Contrats de professionnalisation jeune</t>
  </si>
  <si>
    <t>Dispositifs d'aide à l'embauche</t>
  </si>
  <si>
    <t>Aide à l'Embauche des jeunes</t>
  </si>
  <si>
    <t>Emplois Francs</t>
  </si>
  <si>
    <t>Accompagnement des Jeunes - Missions Locales &amp; PE</t>
  </si>
  <si>
    <t>PACEA</t>
  </si>
  <si>
    <t>Garantie Jeunes (GJ)</t>
  </si>
  <si>
    <t>PACEA ( hors GJ)</t>
  </si>
  <si>
    <t>Total (non exhaustif des politiques publiques jeunes)</t>
  </si>
  <si>
    <t>Ensemble</t>
  </si>
  <si>
    <t>Femmes</t>
  </si>
  <si>
    <t>Hommes</t>
  </si>
  <si>
    <t>Agriculture, sylviculture et pêche</t>
  </si>
  <si>
    <t>Fabrication de denrées alimentaires, de boissons et de produits à base de tabac</t>
  </si>
  <si>
    <t>Cokéfaction et raffinage</t>
  </si>
  <si>
    <t>Fabrication d'équipements électriques, électroniques, informatiques ; fabrication de machines</t>
  </si>
  <si>
    <t>Fabrication de matériels de transport</t>
  </si>
  <si>
    <t>Fabrication d'autres produits industriels</t>
  </si>
  <si>
    <t>Industries extractives, énergie, eau, gestion des déchets et dépollution</t>
  </si>
  <si>
    <t>Construction</t>
  </si>
  <si>
    <t>Commerce ; réparation d'automobiles et de motocycles</t>
  </si>
  <si>
    <t>Transports et entreposage</t>
  </si>
  <si>
    <t>Hébergement et restauration</t>
  </si>
  <si>
    <t>Information et communication</t>
  </si>
  <si>
    <t>Activités financières et d'assurance</t>
  </si>
  <si>
    <t>Activités immobilières</t>
  </si>
  <si>
    <t>Activités scientifiques et techniques ; services administratifs et de soutien</t>
  </si>
  <si>
    <t>Administration publique, enseignement, santé humaine et action sociale</t>
  </si>
  <si>
    <t>Autres activités de services</t>
  </si>
  <si>
    <t>Tableau complémentaire - Répartition des jeunes en emploi selon le secteur d'activité en 2020</t>
  </si>
  <si>
    <t>Note de lecture : En 2020, 2 % des jeunes âgés de 16 à 29 ans en emploi travaillaient dans le secteur Agriculture, sylviculture et pêche.</t>
  </si>
  <si>
    <t>Secteur</t>
  </si>
  <si>
    <t>DPAE 2020</t>
  </si>
  <si>
    <t>Variation 2019-2020 (en nombre)</t>
  </si>
  <si>
    <t>Variation 2019-2020 (en %)</t>
  </si>
  <si>
    <t>Fabrication de denrées alimentaires, de boissons et de produits à base de tabac</t>
  </si>
  <si>
    <t>Fabrication d'équipements électriques, électroniques, informatiques ; fabrication de machines</t>
  </si>
  <si>
    <t>Fabrication de matériels de transport</t>
  </si>
  <si>
    <t>Fabrication d'autres produits industriels</t>
  </si>
  <si>
    <t>Industries extractives, énergie, eau, gestion des déchets et dépollution</t>
  </si>
  <si>
    <t>Commerce ; réparation d'automobiles et de motocycles</t>
  </si>
  <si>
    <t>Transports et entreposage</t>
  </si>
  <si>
    <t>Hébergement et restauration</t>
  </si>
  <si>
    <t>Information et communication</t>
  </si>
  <si>
    <t>Activités financières et d'assurance</t>
  </si>
  <si>
    <t>Activités immobilières</t>
  </si>
  <si>
    <t>Activités scientifiques et techniques ; services administratifs et de soutien</t>
  </si>
  <si>
    <t>Administration publique, enseignement, santé humaine et action sociale</t>
  </si>
  <si>
    <t>Arts, spectacles et activités récréatives et autres activités de services</t>
  </si>
  <si>
    <t>Tableau 2 – Evolution des DPAE entre 2019 et 2020 par secteur pour les moins de 30 ans</t>
  </si>
  <si>
    <t>Source : DPAE (Acoss)</t>
  </si>
  <si>
    <t>Note de lecture : En 2020, 527 000 déclarations préalables à l’embauche ont été transmises pour des jeunes de moins de 30 ans dans le secteur Hébergement et restauration. Cela représente 300 000 embauches en moins par rapport à 2019, soit une baisse de 36 %.</t>
  </si>
  <si>
    <t>Champ : DPAE en CDI et CDD de plus de 1 mois ; moins de 30 ans; hors Agriculture, sylviculture et pêche, et cokéfaction et raffinage</t>
  </si>
  <si>
    <t>Tableau complémentaire A - Répartition des jeunes en emploi selon le secteur d'activité en 2020</t>
  </si>
  <si>
    <t>Tableau complémentaire B - Evolution des DPAE entre 2019 et 2020 par secteur pour les moins de 30 ans</t>
  </si>
  <si>
    <t>CUI-CAE puis Parcours emploi compétence (PEC)</t>
  </si>
  <si>
    <t>Contrats aidés (CUI-CAE, CUI-CIE, PEC)</t>
  </si>
  <si>
    <t>Études supérieures (I-II-III)</t>
  </si>
  <si>
    <t>Baccalauréat (IV)</t>
  </si>
  <si>
    <t>BEP-CAP (V-Vbis)</t>
  </si>
  <si>
    <t>Niveau de formation</t>
  </si>
  <si>
    <t>Inférieur au BEP-CAP (VI)</t>
  </si>
  <si>
    <t>Année</t>
  </si>
  <si>
    <t>Trimestre</t>
  </si>
  <si>
    <t>T1</t>
  </si>
  <si>
    <t>T2</t>
  </si>
  <si>
    <t>T3</t>
  </si>
  <si>
    <t>T4</t>
  </si>
  <si>
    <t>Taux d'emploi 16-29 ans</t>
  </si>
  <si>
    <t>Taux d'emploi 30-49 ans</t>
  </si>
  <si>
    <t>ee 2014-2020 ; France hors Mayotte ; cvs</t>
  </si>
  <si>
    <t>espérance d'étude initiale entre 15 et 29 ans</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</si>
  <si>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</si>
  <si>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</si>
  <si>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</si>
  <si>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</si>
  <si>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</si>
  <si>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</si>
  <si>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</si>
  <si>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</si>
  <si>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</si>
  <si>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</si>
  <si>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</si>
  <si>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</si>
  <si>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</si>
  <si>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</si>
  <si>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</si>
  <si>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</si>
  <si>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</si>
  <si>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</si>
  <si>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</si>
  <si>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</si>
  <si>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</si>
  <si>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</si>
  <si>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</si>
  <si>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</si>
  <si>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</si>
  <si>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</si>
  <si>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</si>
  <si>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</si>
  <si>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Graphique 4 - Espérance d'études initiales entre 15 et 29 ans</t>
  </si>
  <si>
    <t>En emploi</t>
  </si>
  <si>
    <t>Au chômage</t>
  </si>
  <si>
    <t>En inactivité</t>
  </si>
  <si>
    <t>Dans le halo du chômage</t>
  </si>
  <si>
    <t>En études</t>
  </si>
  <si>
    <t xml:space="preserve">Formations professionnelles pour demandeurs d'emploi </t>
  </si>
  <si>
    <t>Jeunes en recherche d’emploi bénéficiaires de  formation</t>
  </si>
  <si>
    <t>Part de jeunes en emploi au T 4 2019</t>
  </si>
  <si>
    <t>Part de jeunes en emploi au T4 2020</t>
  </si>
  <si>
    <t>Évolution entre le T4 2019 et le T4 2020 (en points)</t>
  </si>
  <si>
    <t>47,5 %</t>
  </si>
  <si>
    <t>49,7 %</t>
  </si>
  <si>
    <t>48,6 %</t>
  </si>
  <si>
    <t>45,2 %</t>
  </si>
  <si>
    <t>45,4 %</t>
  </si>
  <si>
    <t>Date de sortie d'études*</t>
  </si>
  <si>
    <t>16,0 %</t>
  </si>
  <si>
    <t>16,9 %</t>
  </si>
  <si>
    <t>53,8 %</t>
  </si>
  <si>
    <t>52,2 %</t>
  </si>
  <si>
    <t>71,0 %</t>
  </si>
  <si>
    <t>70,9 %</t>
  </si>
  <si>
    <t>Niveau de diplôme*</t>
  </si>
  <si>
    <t>74,0 %</t>
  </si>
  <si>
    <t>71,9 %</t>
  </si>
  <si>
    <t>40,3 %</t>
  </si>
  <si>
    <t>40,0 %</t>
  </si>
  <si>
    <t>63,5 %</t>
  </si>
  <si>
    <t>64,2 %</t>
  </si>
  <si>
    <t>19,7 %</t>
  </si>
  <si>
    <t>18,3 %</t>
  </si>
  <si>
    <t>Répartition au T4 2019 (en %)</t>
  </si>
  <si>
    <t>Répartition au T4 2020 (en %)</t>
  </si>
  <si>
    <t>28,6 %</t>
  </si>
  <si>
    <t>28,3 %</t>
  </si>
  <si>
    <t>CDD</t>
  </si>
  <si>
    <t>10,0 %</t>
  </si>
  <si>
    <t>9,0 %</t>
  </si>
  <si>
    <t>2,4 %</t>
  </si>
  <si>
    <t>2,3 %</t>
  </si>
  <si>
    <t>3,8 %</t>
  </si>
  <si>
    <t>4,6 %</t>
  </si>
  <si>
    <t>2,6 %</t>
  </si>
  <si>
    <t>2,8 %</t>
  </si>
  <si>
    <t>Lecture : au deuxième trimestre 2020, 44,3 % des jeunes âgés de 16 à 29 ans sont en emploi.</t>
  </si>
  <si>
    <t>Champ : France hors Mayotte, population des ménages, personnes de 16 à 49 ans.</t>
  </si>
  <si>
    <r>
      <t>Source : Insee, enquête Emploi (avant la refonte intervenue en 2021)</t>
    </r>
    <r>
      <rPr>
        <sz val="8"/>
        <color theme="1"/>
        <rFont val="Calibri"/>
        <family val="2"/>
        <scheme val="minor"/>
      </rPr>
      <t>  </t>
    </r>
    <r>
      <rPr>
        <sz val="9"/>
        <color theme="1"/>
        <rFont val="Times New Roman"/>
        <family val="1"/>
      </rPr>
      <t>, données CVS en moyenne trimestrielle, en % ; calculs Dares</t>
    </r>
  </si>
  <si>
    <t>Graphique 1 – Déclarations préalables à l’embauche en CDI ou CDD d’au moins un mois par tranche d’âge en 2020 – glissements annuels en %</t>
  </si>
  <si>
    <t>Graphique 2 - Taux d’emploi par tranche d’âge entre 2015 2014 et 2020 – données CVS en %</t>
  </si>
  <si>
    <t>Graphique 3 – Nombre de demandeurs d’emploi de catégorie A par tranche d’âge en 2019 et 2020 – données brutes</t>
  </si>
  <si>
    <t>Lecture : en décembre 2020, le nombre de demandeurs d’emploi en fin de mois de catégorie A de moins de 30 ans s’élève à 1 045 500, soit 95 500 de plus qu’en décembre 2019, ou il était de 950 000.</t>
  </si>
  <si>
    <t>Champ : France métropolitaine.</t>
  </si>
  <si>
    <t>Source : STMT, Pôle emploi-Dares ; calculs Dares.</t>
  </si>
  <si>
    <t>Tableau 1 : Répartition des jeunes de 16 à 29 ans selon leur catégorie d’activité</t>
  </si>
  <si>
    <t xml:space="preserve">Note : les catégories d’emploi, de chômage et d’inactivité présentées ici forment une partition de l’ensemble des jeunes. Les autres catégories se recoupent avec ces dernières. Par exemple, parmi les jeunes en études, certains peuvent être en emploi ou au chômage. </t>
  </si>
  <si>
    <t>Source : Insee, enquête Emploi (avant la refonte intervenue en 2021) ; calculs Dares.</t>
  </si>
  <si>
    <t>Lecture : au deuxième trimestre 2020, le nombre moyen d’années passées en études initiales (en formation formelle sans interruption de plus d’un an du parcours d'études amorcé à l'école élémentaire) entre 15 et 29 ans s’élève à 6,6 ans.</t>
  </si>
  <si>
    <t>Source : Insee, enquête Emploi (avant la refonte intervenue en 2021); calculs Dares.</t>
  </si>
  <si>
    <t>Tableau 2 : Part de jeunes de 16 à 29 ans en emploi selon leurs caractéristiques individuelles</t>
  </si>
  <si>
    <t>* Compte tenu de leur volatilité, ces données doivent être interprétées avec prudence.</t>
  </si>
  <si>
    <t xml:space="preserve">Lecture : au quatrième trimestre 2020, 48,6 % des hommes de 16 à 29 ans sont en emploi contre 49,7 % au quatrième trimestre 2019, soit une baisse de 1,1 point. </t>
  </si>
  <si>
    <t>Source : Insee, enquête Emploi (avant la refonte intervenue en 2021) ; calculs Dares.</t>
  </si>
  <si>
    <t>Tableau 3 : Répartition des types de contrat de travail pour les jeunes de 16 à 29 ans en emploi</t>
  </si>
  <si>
    <t>Lecture : au quatrième trimestre 2020, 9,0 % des jeunes âgés de 16 à 29 ans sont en CDD contre 10,0 % au quatrième trimestre 2019, soit une baisse de 1,0 point sur un an.</t>
  </si>
  <si>
    <t>Graphique 5 –  Entrées des jeunes de moins de 30 ans bénéficiant dedans les dispositifs de politique de l’emploi ou d’accompagnement, ou dans une formation professionnelle</t>
  </si>
  <si>
    <t xml:space="preserve">Note : ce graphique n’est pas exhaustif de l’ensemble des dispositifs dont peuvent bénéficier les jeunes ; seuls ceux dont les objectifs affichés dans le plan “1 Jeune, 1 Solution” concernant plus de 5 000 jeunes sont inclus, hormis les missions de service civique. </t>
  </si>
  <si>
    <t>Sources : ASP, TdB AEJ, S-IMILO, Ariane, FH.</t>
  </si>
  <si>
    <t>Tableau 4 – Caractéristiques des jeunes de moins de 30 ans débutant des dispositifs de politique de l’emploi ou d’accompagnement ou une formation professionnelle</t>
  </si>
  <si>
    <t>Note : le champ retenu ici est plus restreint que dans le graphique 5.</t>
  </si>
  <si>
    <t>Sources : ASP, S-IMILO, FH, Brest ; calculs Dares.</t>
  </si>
  <si>
    <t>Lecture : en septembre 2020, le nombre de déclarations préalables à l’embauche (DPAE) en CDI et CDD de plus d’un mois pour les moins de 30 ans est inférieur de 5 % à celui de septembre 2019.</t>
  </si>
  <si>
    <t>Champ : France hors Mayotte, DPAE en CDI et CDD de plus d’un mois.</t>
  </si>
  <si>
    <t>Source : Acoss, DPAE ; calculs Dares.</t>
  </si>
  <si>
    <t>Comment la situation des jeune sur le marché du travail
a-t-elle évolué en 2020 ?</t>
  </si>
  <si>
    <t>Lecture : au quatrième trimestre 2019, 4 710 000 jeunes âgés de 16 à 29 ans sont inactifs, contre 4 590 000 au quatrième trimestre 2020, soit une augmentation de 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</si>
</sst>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0\ %"/>
    <numFmt numFmtId="166" formatCode="0.0%"/>
    <numFmt numFmtId="167" formatCode="0.0"/>
    <numFmt numFmtId="168" formatCode="_-* #,##0_-;\-* #,##0_-;_-* &quot;-&quot;??_-;_-@_-"/>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u/>
      <sz val="11"/>
      <color indexed="8"/>
      <name val="Calibri"/>
      <family val="2"/>
      <scheme val="minor"/>
    </font>
    <font>
      <sz val="11"/>
      <color indexed="8"/>
      <name val="Calibri"/>
      <family val="2"/>
      <scheme val="minor"/>
    </font>
    <font>
      <b/>
      <u/>
      <sz val="11"/>
      <color theme="1"/>
      <name val="Calibri"/>
      <family val="2"/>
      <scheme val="minor"/>
    </font>
    <font>
      <sz val="10"/>
      <color theme="1"/>
      <name val="Times New Roman"/>
      <family val="1"/>
    </font>
    <font>
      <sz val="11"/>
      <name val="Calibri"/>
      <family val="2"/>
      <scheme val="minor"/>
    </font>
    <font>
      <u/>
      <sz val="11"/>
      <name val="Calibri"/>
      <family val="2"/>
      <scheme val="minor"/>
    </font>
    <font>
      <sz val="8"/>
      <color theme="1"/>
      <name val="Calibri"/>
      <family val="2"/>
      <scheme val="minor"/>
    </font>
    <font>
      <sz val="11"/>
      <color rgb="FF000000"/>
      <name val="Calibri"/>
      <family val="2"/>
      <scheme val="minor"/>
    </font>
    <font>
      <sz val="11"/>
      <color rgb="FF000000"/>
      <name val="Times New Roman"/>
      <family val="1"/>
    </font>
    <font>
      <b/>
      <sz val="11"/>
      <color rgb="FF000000"/>
      <name val="Times New Roman"/>
      <family val="1"/>
    </font>
    <font>
      <b/>
      <sz val="11"/>
      <color theme="0"/>
      <name val="Calibri"/>
      <family val="2"/>
      <scheme val="minor"/>
    </font>
    <font>
      <sz val="10"/>
      <name val="MS Sans Serif"/>
      <family val="2"/>
    </font>
    <font>
      <sz val="8"/>
      <name val="Calibri"/>
      <family val="2"/>
      <scheme val="minor"/>
    </font>
    <font>
      <b/>
      <sz val="8"/>
      <name val="Tahoma"/>
      <family val="2"/>
    </font>
    <font>
      <i/>
      <sz val="8"/>
      <name val="Calibri"/>
      <family val="2"/>
      <scheme val="minor"/>
    </font>
    <font>
      <sz val="10"/>
      <name val="Calibri"/>
      <family val="2"/>
      <scheme val="minor"/>
    </font>
    <font>
      <b/>
      <sz val="11"/>
      <color theme="8" tint="-0.499984740745262"/>
      <name val="Calibri"/>
      <family val="2"/>
      <scheme val="minor"/>
    </font>
    <font>
      <b/>
      <sz val="10"/>
      <color theme="0"/>
      <name val="Calibri"/>
      <family val="2"/>
      <scheme val="minor"/>
    </font>
    <font>
      <b/>
      <sz val="9"/>
      <color theme="0"/>
      <name val="Calibri"/>
      <family val="2"/>
      <scheme val="minor"/>
    </font>
    <font>
      <sz val="9"/>
      <name val="Calibri"/>
      <family val="2"/>
    </font>
    <font>
      <b/>
      <sz val="11"/>
      <color theme="7" tint="-0.499984740745262"/>
      <name val="Calibri"/>
      <family val="2"/>
      <scheme val="minor"/>
    </font>
    <font>
      <b/>
      <sz val="11"/>
      <color theme="4" tint="-0.499984740745262"/>
      <name val="Calibri"/>
      <family val="2"/>
      <scheme val="minor"/>
    </font>
    <font>
      <b/>
      <sz val="12"/>
      <color theme="0"/>
      <name val="Calibri"/>
      <family val="2"/>
      <scheme val="minor"/>
    </font>
    <font>
      <b/>
      <sz val="8"/>
      <color rgb="FF000000"/>
      <name val="DejaVu Sans"/>
      <family val="2"/>
    </font>
    <font>
      <sz val="11"/>
      <color theme="1"/>
      <name val="Times New Roman"/>
      <family val="1"/>
    </font>
    <font>
      <i/>
      <sz val="9"/>
      <color theme="1"/>
      <name val="Times New Roman"/>
      <family val="1"/>
    </font>
    <font>
      <sz val="9"/>
      <color theme="1"/>
      <name val="Times New Roman"/>
      <family val="1"/>
    </font>
    <font>
      <i/>
      <sz val="10"/>
      <color theme="1"/>
      <name val="Times New Roman"/>
      <family val="1"/>
    </font>
    <font>
      <u/>
      <sz val="12"/>
      <color indexed="30"/>
      <name val="Arial"/>
      <family val="2"/>
    </font>
    <font>
      <sz val="12"/>
      <name val="Arial"/>
      <family val="2"/>
    </font>
  </fonts>
  <fills count="21">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theme="6"/>
        <bgColor indexed="64"/>
      </patternFill>
    </fill>
    <fill>
      <patternFill patternType="solid">
        <fgColor theme="9"/>
        <bgColor indexed="64"/>
      </patternFill>
    </fill>
    <fill>
      <patternFill patternType="solid">
        <fgColor theme="1" tint="4.9989318521683403E-2"/>
        <bgColor indexed="64"/>
      </patternFill>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rgb="FFD6DADC"/>
      </right>
      <top/>
      <bottom style="medium">
        <color rgb="FFD6DADC"/>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s>
  <cellStyleXfs count="26">
    <xf numFmtId="0" fontId="0" fillId="0" borderId="0"/>
    <xf numFmtId="43" fontId="1" fillId="0" borderId="0" applyFont="0" applyFill="0" applyBorder="0" applyAlignment="0" applyProtection="0"/>
    <xf numFmtId="164" fontId="1"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164" fontId="1" fillId="0" borderId="0" applyFont="0" applyFill="0" applyBorder="0" applyAlignment="0" applyProtection="0"/>
    <xf numFmtId="0" fontId="3" fillId="3" borderId="0" applyNumberFormat="0" applyBorder="0" applyAlignment="0" applyProtection="0"/>
    <xf numFmtId="0" fontId="5" fillId="0" borderId="0"/>
    <xf numFmtId="0" fontId="6"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0" fontId="17" fillId="0" borderId="0"/>
    <xf numFmtId="165" fontId="5" fillId="0" borderId="0" applyBorder="0" applyProtection="0"/>
    <xf numFmtId="0" fontId="1" fillId="0" borderId="0"/>
    <xf numFmtId="9" fontId="1" fillId="0" borderId="0" applyFont="0" applyFill="0" applyBorder="0" applyAlignment="0" applyProtection="0"/>
    <xf numFmtId="0" fontId="32" fillId="0" borderId="0"/>
    <xf numFmtId="43" fontId="1" fillId="0" borderId="0" applyFont="0" applyFill="0" applyBorder="0" applyAlignment="0" applyProtection="0"/>
  </cellStyleXfs>
  <cellXfs count="138">
    <xf numFmtId="0" fontId="0" fillId="0" borderId="0" xfId="0"/>
    <xf numFmtId="0" fontId="7" fillId="2" borderId="0" xfId="12" applyFont="1" applyFill="1" applyBorder="1" applyAlignment="1">
      <alignment vertical="center"/>
    </xf>
    <xf numFmtId="0" fontId="7" fillId="2" borderId="0" xfId="12" applyFont="1" applyFill="1" applyAlignment="1">
      <alignment vertical="center"/>
    </xf>
    <xf numFmtId="0" fontId="8" fillId="2" borderId="0" xfId="12" applyFont="1" applyFill="1" applyBorder="1" applyAlignment="1">
      <alignment vertical="center"/>
    </xf>
    <xf numFmtId="0" fontId="8" fillId="2" borderId="0" xfId="12" applyFont="1" applyFill="1" applyAlignment="1">
      <alignment vertical="center"/>
    </xf>
    <xf numFmtId="0" fontId="10" fillId="2" borderId="0" xfId="12" applyFont="1" applyFill="1" applyAlignment="1">
      <alignment vertical="center"/>
    </xf>
    <xf numFmtId="0" fontId="9" fillId="2" borderId="0" xfId="12" applyFont="1" applyFill="1" applyBorder="1" applyAlignment="1">
      <alignment horizontal="justify" vertical="center"/>
    </xf>
    <xf numFmtId="0" fontId="13" fillId="2" borderId="0" xfId="12" applyFont="1" applyFill="1" applyBorder="1" applyAlignment="1">
      <alignment vertical="center"/>
    </xf>
    <xf numFmtId="0" fontId="13" fillId="2" borderId="0" xfId="12" applyFont="1" applyFill="1" applyAlignment="1">
      <alignment vertical="center"/>
    </xf>
    <xf numFmtId="0" fontId="14" fillId="2" borderId="0" xfId="12" applyFont="1" applyFill="1" applyAlignment="1">
      <alignment vertical="center" wrapText="1"/>
    </xf>
    <xf numFmtId="0" fontId="6" fillId="2" borderId="0" xfId="12" applyFill="1" applyAlignment="1">
      <alignment vertical="center"/>
    </xf>
    <xf numFmtId="0" fontId="12" fillId="2" borderId="0" xfId="12" applyNumberFormat="1" applyFont="1" applyFill="1" applyAlignment="1">
      <alignment horizontal="justify" vertical="center" wrapText="1"/>
    </xf>
    <xf numFmtId="0" fontId="15" fillId="2" borderId="0" xfId="12" applyFont="1" applyFill="1" applyBorder="1" applyAlignment="1">
      <alignment horizontal="justify" vertical="center"/>
    </xf>
    <xf numFmtId="0" fontId="10" fillId="2" borderId="0" xfId="12" applyFont="1" applyFill="1" applyAlignment="1">
      <alignment vertical="center" wrapText="1"/>
    </xf>
    <xf numFmtId="0" fontId="8" fillId="0" borderId="0" xfId="12" applyFont="1" applyFill="1" applyAlignment="1">
      <alignment vertical="center"/>
    </xf>
    <xf numFmtId="0" fontId="8" fillId="0" borderId="0" xfId="12" applyFont="1" applyAlignment="1">
      <alignment vertical="center"/>
    </xf>
    <xf numFmtId="0" fontId="10" fillId="10" borderId="0" xfId="12" applyFont="1" applyFill="1" applyAlignment="1">
      <alignment vertical="center" wrapText="1"/>
    </xf>
    <xf numFmtId="0" fontId="8" fillId="10" borderId="0" xfId="12" applyFont="1" applyFill="1" applyAlignment="1">
      <alignment vertical="center"/>
    </xf>
    <xf numFmtId="0" fontId="8" fillId="0" borderId="0" xfId="12" applyFont="1"/>
    <xf numFmtId="0" fontId="8" fillId="0" borderId="0" xfId="12" applyFont="1" applyFill="1"/>
    <xf numFmtId="0" fontId="15" fillId="11" borderId="0" xfId="12" applyFont="1" applyFill="1" applyBorder="1" applyAlignment="1">
      <alignment horizontal="justify" vertical="center"/>
    </xf>
    <xf numFmtId="0" fontId="19" fillId="11" borderId="0" xfId="12" applyFont="1" applyFill="1" applyAlignment="1">
      <alignment vertical="center" wrapText="1"/>
    </xf>
    <xf numFmtId="0" fontId="11" fillId="2" borderId="0" xfId="19" applyFont="1" applyFill="1" applyAlignment="1" applyProtection="1">
      <alignment horizontal="left"/>
    </xf>
    <xf numFmtId="0" fontId="2" fillId="0" borderId="0" xfId="0" applyFont="1"/>
    <xf numFmtId="0" fontId="23" fillId="0" borderId="0" xfId="0" applyFont="1"/>
    <xf numFmtId="9" fontId="0" fillId="0" borderId="0" xfId="23" applyFont="1"/>
    <xf numFmtId="0" fontId="24" fillId="0" borderId="0" xfId="0" applyFont="1" applyAlignment="1">
      <alignment vertical="center"/>
    </xf>
    <xf numFmtId="15" fontId="21" fillId="10" borderId="0" xfId="12" applyNumberFormat="1" applyFont="1" applyFill="1" applyAlignment="1">
      <alignment horizontal="left" vertical="top" wrapText="1"/>
    </xf>
    <xf numFmtId="0" fontId="27" fillId="0" borderId="0" xfId="0" applyFont="1" applyAlignment="1">
      <alignment vertical="center"/>
    </xf>
    <xf numFmtId="0" fontId="28" fillId="0" borderId="1" xfId="0" applyFont="1" applyBorder="1" applyAlignment="1">
      <alignment vertical="center"/>
    </xf>
    <xf numFmtId="0" fontId="28" fillId="0" borderId="1" xfId="0" applyFont="1" applyBorder="1" applyAlignment="1">
      <alignment vertical="center" wrapText="1"/>
    </xf>
    <xf numFmtId="166" fontId="28" fillId="0" borderId="1" xfId="0" applyNumberFormat="1" applyFont="1" applyBorder="1" applyAlignment="1">
      <alignment horizontal="right" vertical="center"/>
    </xf>
    <xf numFmtId="0" fontId="0" fillId="0" borderId="0" xfId="0" applyFont="1"/>
    <xf numFmtId="0" fontId="24" fillId="0" borderId="0" xfId="0" applyFont="1"/>
    <xf numFmtId="0" fontId="0" fillId="0" borderId="0" xfId="0" applyBorder="1"/>
    <xf numFmtId="0" fontId="29" fillId="0" borderId="0" xfId="0" applyFont="1" applyBorder="1" applyAlignment="1">
      <alignment vertical="center"/>
    </xf>
    <xf numFmtId="0" fontId="29" fillId="0" borderId="5" xfId="0" applyFont="1" applyBorder="1" applyAlignment="1">
      <alignment vertical="center"/>
    </xf>
    <xf numFmtId="0" fontId="29" fillId="0" borderId="6" xfId="0" applyFont="1" applyBorder="1" applyAlignment="1">
      <alignment horizontal="center" vertical="center"/>
    </xf>
    <xf numFmtId="0" fontId="29" fillId="0" borderId="7" xfId="0" applyFont="1" applyBorder="1" applyAlignment="1">
      <alignment vertical="center"/>
    </xf>
    <xf numFmtId="0" fontId="29" fillId="0" borderId="5" xfId="0" applyFont="1" applyBorder="1" applyAlignment="1">
      <alignment horizontal="center" vertical="center"/>
    </xf>
    <xf numFmtId="0" fontId="30" fillId="0" borderId="2" xfId="0" applyFont="1" applyBorder="1" applyAlignment="1">
      <alignment vertical="center"/>
    </xf>
    <xf numFmtId="3" fontId="30" fillId="0" borderId="10" xfId="0" applyNumberFormat="1" applyFont="1" applyBorder="1" applyAlignment="1">
      <alignment horizontal="center" vertical="center"/>
    </xf>
    <xf numFmtId="3" fontId="30" fillId="0" borderId="11" xfId="0" applyNumberFormat="1"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30" fillId="0" borderId="1" xfId="0" applyFont="1" applyBorder="1" applyAlignment="1">
      <alignment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29" fillId="0" borderId="7" xfId="0" applyFont="1" applyBorder="1" applyAlignment="1">
      <alignment horizontal="center" vertical="center"/>
    </xf>
    <xf numFmtId="0" fontId="29" fillId="0" borderId="9" xfId="0" applyFont="1" applyBorder="1" applyAlignment="1">
      <alignment horizontal="center" vertical="center"/>
    </xf>
    <xf numFmtId="0" fontId="33" fillId="0" borderId="12" xfId="24" applyNumberFormat="1" applyFont="1" applyFill="1" applyBorder="1" applyAlignment="1">
      <alignment vertical="center"/>
    </xf>
    <xf numFmtId="17" fontId="34" fillId="0" borderId="10" xfId="24" quotePrefix="1" applyNumberFormat="1" applyFont="1" applyFill="1" applyBorder="1" applyAlignment="1">
      <alignment vertical="top"/>
    </xf>
    <xf numFmtId="17" fontId="34" fillId="0" borderId="14" xfId="24" quotePrefix="1" applyNumberFormat="1" applyFont="1" applyFill="1" applyBorder="1" applyAlignment="1">
      <alignment vertical="top"/>
    </xf>
    <xf numFmtId="17" fontId="34" fillId="0" borderId="11" xfId="24" quotePrefix="1" applyNumberFormat="1" applyFont="1" applyFill="1" applyBorder="1" applyAlignment="1">
      <alignment vertical="top"/>
    </xf>
    <xf numFmtId="0" fontId="35" fillId="0" borderId="13" xfId="24" applyNumberFormat="1" applyFont="1" applyFill="1" applyBorder="1" applyAlignment="1">
      <alignment vertical="top"/>
    </xf>
    <xf numFmtId="0" fontId="36" fillId="0" borderId="0" xfId="0" applyFont="1" applyBorder="1"/>
    <xf numFmtId="0" fontId="36" fillId="0" borderId="0" xfId="0" applyFont="1"/>
    <xf numFmtId="0" fontId="37" fillId="12" borderId="12" xfId="0" applyNumberFormat="1" applyFont="1" applyFill="1" applyBorder="1"/>
    <xf numFmtId="1" fontId="37" fillId="12" borderId="3" xfId="0" applyNumberFormat="1" applyFont="1" applyFill="1" applyBorder="1"/>
    <xf numFmtId="1" fontId="37" fillId="12" borderId="4" xfId="0" applyNumberFormat="1" applyFont="1" applyFill="1" applyBorder="1"/>
    <xf numFmtId="0" fontId="38" fillId="13" borderId="13" xfId="0" applyNumberFormat="1" applyFont="1" applyFill="1" applyBorder="1"/>
    <xf numFmtId="1" fontId="39" fillId="13" borderId="8" xfId="0" applyNumberFormat="1" applyFont="1" applyFill="1" applyBorder="1"/>
    <xf numFmtId="0" fontId="36" fillId="0" borderId="15" xfId="0" applyNumberFormat="1" applyFont="1" applyBorder="1" applyAlignment="1">
      <alignment horizontal="left" indent="4"/>
    </xf>
    <xf numFmtId="1" fontId="40" fillId="0" borderId="0" xfId="24" quotePrefix="1" applyNumberFormat="1" applyFont="1" applyFill="1" applyBorder="1"/>
    <xf numFmtId="1" fontId="40" fillId="0" borderId="6" xfId="24" quotePrefix="1" applyNumberFormat="1" applyFont="1" applyFill="1" applyBorder="1"/>
    <xf numFmtId="0" fontId="38" fillId="13" borderId="1" xfId="0" applyNumberFormat="1" applyFont="1" applyFill="1" applyBorder="1"/>
    <xf numFmtId="1" fontId="39" fillId="13" borderId="14" xfId="0" applyNumberFormat="1" applyFont="1" applyFill="1" applyBorder="1"/>
    <xf numFmtId="1" fontId="39" fillId="13" borderId="11" xfId="0" applyNumberFormat="1" applyFont="1" applyFill="1" applyBorder="1"/>
    <xf numFmtId="0" fontId="41" fillId="14" borderId="12" xfId="0" applyNumberFormat="1" applyFont="1" applyFill="1" applyBorder="1"/>
    <xf numFmtId="1" fontId="37" fillId="14" borderId="3" xfId="0" applyNumberFormat="1" applyFont="1" applyFill="1" applyBorder="1"/>
    <xf numFmtId="1" fontId="37" fillId="14" borderId="4" xfId="0" applyNumberFormat="1" applyFont="1" applyFill="1" applyBorder="1"/>
    <xf numFmtId="0" fontId="38" fillId="15" borderId="1" xfId="0" applyNumberFormat="1" applyFont="1" applyFill="1" applyBorder="1"/>
    <xf numFmtId="1" fontId="39" fillId="15" borderId="14" xfId="0" applyNumberFormat="1" applyFont="1" applyFill="1" applyBorder="1"/>
    <xf numFmtId="1" fontId="39" fillId="15" borderId="11" xfId="0" applyNumberFormat="1" applyFont="1" applyFill="1" applyBorder="1"/>
    <xf numFmtId="0" fontId="42" fillId="16" borderId="1" xfId="0" applyNumberFormat="1" applyFont="1" applyFill="1" applyBorder="1"/>
    <xf numFmtId="3" fontId="42" fillId="16" borderId="14" xfId="0" applyNumberFormat="1" applyFont="1" applyFill="1" applyBorder="1"/>
    <xf numFmtId="3" fontId="42" fillId="16" borderId="11" xfId="0" applyNumberFormat="1" applyFont="1" applyFill="1" applyBorder="1"/>
    <xf numFmtId="0" fontId="36" fillId="0" borderId="15" xfId="0" applyNumberFormat="1" applyFont="1" applyFill="1" applyBorder="1" applyAlignment="1">
      <alignment horizontal="left" indent="4"/>
    </xf>
    <xf numFmtId="0" fontId="42" fillId="17" borderId="1" xfId="0" applyNumberFormat="1" applyFont="1" applyFill="1" applyBorder="1"/>
    <xf numFmtId="3" fontId="42" fillId="17" borderId="14" xfId="0" applyNumberFormat="1" applyFont="1" applyFill="1" applyBorder="1"/>
    <xf numFmtId="3" fontId="42" fillId="17" borderId="11" xfId="0" applyNumberFormat="1" applyFont="1" applyFill="1" applyBorder="1"/>
    <xf numFmtId="0" fontId="43" fillId="19" borderId="12" xfId="0" applyNumberFormat="1" applyFont="1" applyFill="1" applyBorder="1" applyAlignment="1">
      <alignment vertical="center"/>
    </xf>
    <xf numFmtId="3" fontId="31" fillId="20" borderId="3" xfId="0" applyNumberFormat="1" applyFont="1" applyFill="1" applyBorder="1" applyAlignment="1">
      <alignment vertical="center"/>
    </xf>
    <xf numFmtId="3" fontId="31" fillId="20" borderId="4" xfId="0" applyNumberFormat="1" applyFont="1" applyFill="1" applyBorder="1" applyAlignment="1">
      <alignment vertical="center"/>
    </xf>
    <xf numFmtId="0" fontId="0" fillId="0" borderId="1" xfId="0" applyBorder="1"/>
    <xf numFmtId="9" fontId="0" fillId="0" borderId="1" xfId="23" applyFont="1" applyBorder="1"/>
    <xf numFmtId="1" fontId="29" fillId="0" borderId="5" xfId="0" applyNumberFormat="1" applyFont="1" applyBorder="1" applyAlignment="1">
      <alignment horizontal="center" vertical="center"/>
    </xf>
    <xf numFmtId="1" fontId="29" fillId="0" borderId="6" xfId="0" applyNumberFormat="1" applyFont="1" applyBorder="1" applyAlignment="1">
      <alignment horizontal="center" vertical="center"/>
    </xf>
    <xf numFmtId="1" fontId="29" fillId="0" borderId="7" xfId="0" applyNumberFormat="1" applyFont="1" applyBorder="1" applyAlignment="1">
      <alignment horizontal="center" vertical="center"/>
    </xf>
    <xf numFmtId="1" fontId="29" fillId="0" borderId="9" xfId="0" applyNumberFormat="1" applyFont="1" applyBorder="1" applyAlignment="1">
      <alignment horizontal="center" vertical="center"/>
    </xf>
    <xf numFmtId="0" fontId="44" fillId="0" borderId="16" xfId="0" applyFont="1" applyBorder="1" applyAlignment="1">
      <alignment horizontal="left" vertical="center" wrapText="1"/>
    </xf>
    <xf numFmtId="1" fontId="0" fillId="0" borderId="0" xfId="0" applyNumberFormat="1"/>
    <xf numFmtId="0" fontId="45" fillId="0" borderId="0" xfId="0" applyFont="1" applyAlignment="1">
      <alignment vertical="center"/>
    </xf>
    <xf numFmtId="166" fontId="0" fillId="0" borderId="0" xfId="23" applyNumberFormat="1" applyFont="1"/>
    <xf numFmtId="9" fontId="0" fillId="0" borderId="0" xfId="23" applyNumberFormat="1" applyFont="1"/>
    <xf numFmtId="166" fontId="0" fillId="0" borderId="0" xfId="0" applyNumberFormat="1"/>
    <xf numFmtId="167" fontId="0" fillId="0" borderId="0" xfId="0" applyNumberFormat="1" applyAlignment="1">
      <alignment horizontal="center"/>
    </xf>
    <xf numFmtId="2" fontId="0" fillId="0" borderId="0" xfId="0" applyNumberFormat="1" applyAlignment="1">
      <alignment horizont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168" fontId="28" fillId="0" borderId="1" xfId="25" applyNumberFormat="1" applyFont="1" applyBorder="1" applyAlignment="1">
      <alignment horizontal="right" vertical="center"/>
    </xf>
    <xf numFmtId="168" fontId="31" fillId="18" borderId="3" xfId="0" applyNumberFormat="1" applyFont="1" applyFill="1" applyBorder="1" applyAlignment="1">
      <alignment vertical="center"/>
    </xf>
    <xf numFmtId="168" fontId="31" fillId="18" borderId="4" xfId="0" applyNumberFormat="1" applyFont="1" applyFill="1" applyBorder="1" applyAlignment="1">
      <alignment vertical="center"/>
    </xf>
    <xf numFmtId="0" fontId="43" fillId="20" borderId="12" xfId="0" applyNumberFormat="1" applyFont="1" applyFill="1" applyBorder="1" applyAlignment="1">
      <alignment vertical="center"/>
    </xf>
    <xf numFmtId="0" fontId="0" fillId="0" borderId="17" xfId="0" applyBorder="1" applyAlignment="1">
      <alignment vertical="center" wrapText="1"/>
    </xf>
    <xf numFmtId="0" fontId="30" fillId="0" borderId="18" xfId="0" applyFont="1" applyBorder="1" applyAlignment="1">
      <alignment vertical="center" wrapText="1"/>
    </xf>
    <xf numFmtId="0" fontId="30" fillId="0" borderId="19" xfId="0" applyFont="1" applyBorder="1" applyAlignment="1">
      <alignment vertical="center" wrapText="1"/>
    </xf>
    <xf numFmtId="0" fontId="29" fillId="0" borderId="20" xfId="0" applyFont="1" applyBorder="1" applyAlignment="1">
      <alignment horizontal="right" vertical="center"/>
    </xf>
    <xf numFmtId="0" fontId="0" fillId="0" borderId="20" xfId="0" applyBorder="1" applyAlignment="1">
      <alignment vertical="center"/>
    </xf>
    <xf numFmtId="0" fontId="29" fillId="0" borderId="19" xfId="0" applyFont="1" applyBorder="1" applyAlignment="1">
      <alignment vertical="center" wrapText="1"/>
    </xf>
    <xf numFmtId="0" fontId="29" fillId="0" borderId="20" xfId="0" applyFont="1" applyBorder="1" applyAlignment="1">
      <alignment vertical="center"/>
    </xf>
    <xf numFmtId="0" fontId="29" fillId="0" borderId="17" xfId="0" applyFont="1" applyBorder="1" applyAlignment="1">
      <alignment horizontal="right" vertical="center" wrapText="1"/>
    </xf>
    <xf numFmtId="0" fontId="29" fillId="0" borderId="20" xfId="0" applyFont="1" applyBorder="1" applyAlignment="1">
      <alignment horizontal="right" vertical="center" wrapText="1"/>
    </xf>
    <xf numFmtId="0" fontId="30" fillId="0" borderId="21" xfId="0" applyFont="1" applyBorder="1" applyAlignment="1">
      <alignment vertical="center" wrapText="1"/>
    </xf>
    <xf numFmtId="0" fontId="29" fillId="0" borderId="22" xfId="0" applyFont="1" applyBorder="1" applyAlignment="1">
      <alignment horizontal="right" vertical="center" wrapText="1"/>
    </xf>
    <xf numFmtId="0" fontId="47" fillId="0" borderId="0" xfId="0" applyFont="1" applyAlignment="1">
      <alignment horizontal="justify" vertical="center"/>
    </xf>
    <xf numFmtId="0" fontId="47" fillId="0" borderId="0" xfId="0" applyFont="1"/>
    <xf numFmtId="0" fontId="47" fillId="0" borderId="0" xfId="0" applyFont="1" applyAlignment="1">
      <alignment horizontal="left" vertical="center"/>
    </xf>
    <xf numFmtId="0" fontId="48" fillId="0" borderId="0" xfId="0" applyFont="1" applyAlignment="1">
      <alignment horizontal="left" vertical="center"/>
    </xf>
    <xf numFmtId="0" fontId="46" fillId="0" borderId="0" xfId="0" applyFont="1" applyAlignment="1">
      <alignment horizontal="left" vertical="center"/>
    </xf>
    <xf numFmtId="0" fontId="24" fillId="0" borderId="0" xfId="0" applyFont="1" applyAlignment="1">
      <alignment horizontal="left" vertical="center"/>
    </xf>
    <xf numFmtId="0" fontId="47" fillId="0" borderId="0" xfId="0" applyFont="1" applyAlignment="1">
      <alignment vertical="center"/>
    </xf>
    <xf numFmtId="0" fontId="18" fillId="2" borderId="0" xfId="0" applyFont="1" applyFill="1" applyAlignment="1">
      <alignment horizontal="center" vertical="center" wrapText="1"/>
    </xf>
    <xf numFmtId="17" fontId="18" fillId="2" borderId="0" xfId="0" applyNumberFormat="1" applyFont="1" applyFill="1" applyAlignment="1">
      <alignment horizontal="center" vertical="center"/>
    </xf>
    <xf numFmtId="0" fontId="49" fillId="2" borderId="0" xfId="19" applyFont="1" applyFill="1" applyAlignment="1" applyProtection="1"/>
    <xf numFmtId="0" fontId="50" fillId="0" borderId="0" xfId="12" applyFont="1" applyFill="1" applyAlignment="1">
      <alignment vertical="center"/>
    </xf>
    <xf numFmtId="0" fontId="50" fillId="0" borderId="0" xfId="12" applyFont="1" applyAlignment="1">
      <alignment vertical="center"/>
    </xf>
    <xf numFmtId="0" fontId="50" fillId="0" borderId="0" xfId="12" applyFont="1"/>
    <xf numFmtId="15" fontId="21" fillId="10" borderId="0" xfId="12" applyNumberFormat="1" applyFont="1" applyFill="1" applyAlignment="1">
      <alignment vertical="top" wrapText="1"/>
    </xf>
    <xf numFmtId="15" fontId="22" fillId="10" borderId="0" xfId="12" applyNumberFormat="1" applyFont="1" applyFill="1" applyAlignment="1">
      <alignment vertical="top" wrapText="1"/>
    </xf>
    <xf numFmtId="0" fontId="25" fillId="0" borderId="0" xfId="12" applyFont="1" applyFill="1" applyAlignment="1">
      <alignment horizontal="justify" vertical="justify" wrapText="1"/>
    </xf>
    <xf numFmtId="0" fontId="22" fillId="10" borderId="0" xfId="12" applyFont="1" applyFill="1" applyAlignment="1">
      <alignment horizontal="left" vertical="center" wrapText="1"/>
    </xf>
    <xf numFmtId="0" fontId="25" fillId="0" borderId="0" xfId="12" applyFont="1" applyAlignment="1">
      <alignment horizontal="left" vertical="center" wrapText="1"/>
    </xf>
    <xf numFmtId="0" fontId="0" fillId="0" borderId="0" xfId="0" applyAlignment="1">
      <alignment horizont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cellXfs>
  <cellStyles count="26">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xfId="25" builtinId="3"/>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Normal_CvsEffets" xfId="24"/>
    <cellStyle name="Pourcentage" xfId="23" builtinId="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1'!$B$3</c:f>
              <c:strCache>
                <c:ptCount val="1"/>
                <c:pt idx="0">
                  <c:v>Moins de 30 ans</c:v>
                </c:pt>
              </c:strCache>
            </c:strRef>
          </c:tx>
          <c:spPr>
            <a:ln w="28575" cap="rnd">
              <a:solidFill>
                <a:schemeClr val="accent1"/>
              </a:solidFill>
              <a:round/>
            </a:ln>
            <a:effectLst/>
          </c:spPr>
          <c:marker>
            <c:symbol val="none"/>
          </c:marker>
          <c:cat>
            <c:strRef>
              <c:f>'Graphique 1'!$A$4:$A$15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1'!$B$4:$B$15</c:f>
              <c:numCache>
                <c:formatCode>0%</c:formatCode>
                <c:ptCount val="12"/>
                <c:pt idx="0">
                  <c:v>3.3195345638749124E-2</c:v>
                </c:pt>
                <c:pt idx="1">
                  <c:v>5.4768920172423199E-2</c:v>
                </c:pt>
                <c:pt idx="2">
                  <c:v>-0.20326010891160787</c:v>
                </c:pt>
                <c:pt idx="3">
                  <c:v>-0.76851729578326233</c:v>
                </c:pt>
                <c:pt idx="4">
                  <c:v>-0.52828630681710076</c:v>
                </c:pt>
                <c:pt idx="5">
                  <c:v>-4.9269802121513148E-3</c:v>
                </c:pt>
                <c:pt idx="6">
                  <c:v>-0.14303671801904108</c:v>
                </c:pt>
                <c:pt idx="7">
                  <c:v>9.4849435761269682E-2</c:v>
                </c:pt>
                <c:pt idx="8">
                  <c:v>-5.0092361493012959E-2</c:v>
                </c:pt>
                <c:pt idx="9">
                  <c:v>-4.278060676178775E-2</c:v>
                </c:pt>
                <c:pt idx="10">
                  <c:v>-0.22264481114257209</c:v>
                </c:pt>
                <c:pt idx="11">
                  <c:v>-0.26515103244085925</c:v>
                </c:pt>
              </c:numCache>
            </c:numRef>
          </c:val>
          <c:smooth val="0"/>
          <c:extLst>
            <c:ext xmlns:c16="http://schemas.microsoft.com/office/drawing/2014/chart" uri="{C3380CC4-5D6E-409C-BE32-E72D297353CC}">
              <c16:uniqueId val="{00000000-2D52-4F44-A909-662BEEFFE575}"/>
            </c:ext>
          </c:extLst>
        </c:ser>
        <c:ser>
          <c:idx val="1"/>
          <c:order val="1"/>
          <c:tx>
            <c:strRef>
              <c:f>'Graphique 1'!$C$3</c:f>
              <c:strCache>
                <c:ptCount val="1"/>
                <c:pt idx="0">
                  <c:v>30 ans ou plus</c:v>
                </c:pt>
              </c:strCache>
            </c:strRef>
          </c:tx>
          <c:spPr>
            <a:ln w="28575" cap="rnd">
              <a:solidFill>
                <a:schemeClr val="accent2"/>
              </a:solidFill>
              <a:round/>
            </a:ln>
            <a:effectLst/>
          </c:spPr>
          <c:marker>
            <c:symbol val="none"/>
          </c:marker>
          <c:cat>
            <c:strRef>
              <c:f>'Graphique 1'!$A$4:$A$15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1'!$C$4:$C$15</c:f>
              <c:numCache>
                <c:formatCode>0%</c:formatCode>
                <c:ptCount val="12"/>
                <c:pt idx="0">
                  <c:v>2.7501004460004322E-2</c:v>
                </c:pt>
                <c:pt idx="1">
                  <c:v>4.9559259946941256E-2</c:v>
                </c:pt>
                <c:pt idx="2">
                  <c:v>-0.1732060732399209</c:v>
                </c:pt>
                <c:pt idx="3">
                  <c:v>-0.70898390984176585</c:v>
                </c:pt>
                <c:pt idx="4">
                  <c:v>-0.47475505632194814</c:v>
                </c:pt>
                <c:pt idx="5">
                  <c:v>-5.5033606057797363E-2</c:v>
                </c:pt>
                <c:pt idx="6">
                  <c:v>-9.8688313542405023E-2</c:v>
                </c:pt>
                <c:pt idx="7">
                  <c:v>2.6427044635321771E-2</c:v>
                </c:pt>
                <c:pt idx="8">
                  <c:v>-0.11854148342317707</c:v>
                </c:pt>
                <c:pt idx="9">
                  <c:v>-9.1336952650821257E-2</c:v>
                </c:pt>
                <c:pt idx="10">
                  <c:v>-0.19154423525110817</c:v>
                </c:pt>
                <c:pt idx="11">
                  <c:v>-0.22596160874841012</c:v>
                </c:pt>
              </c:numCache>
            </c:numRef>
          </c:val>
          <c:smooth val="0"/>
          <c:extLst>
            <c:ext xmlns:c16="http://schemas.microsoft.com/office/drawing/2014/chart" uri="{C3380CC4-5D6E-409C-BE32-E72D297353CC}">
              <c16:uniqueId val="{00000001-2D52-4F44-A909-662BEEFFE575}"/>
            </c:ext>
          </c:extLst>
        </c:ser>
        <c:dLbls>
          <c:showLegendKey val="0"/>
          <c:showVal val="0"/>
          <c:showCatName val="0"/>
          <c:showSerName val="0"/>
          <c:showPercent val="0"/>
          <c:showBubbleSize val="0"/>
        </c:dLbls>
        <c:smooth val="0"/>
        <c:axId val="101891072"/>
        <c:axId val="98525952"/>
      </c:lineChart>
      <c:catAx>
        <c:axId val="10189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525952"/>
        <c:crosses val="autoZero"/>
        <c:auto val="1"/>
        <c:lblAlgn val="ctr"/>
        <c:lblOffset val="100"/>
        <c:noMultiLvlLbl val="0"/>
      </c:catAx>
      <c:valAx>
        <c:axId val="9852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891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2'!$C$3</c:f>
              <c:strCache>
                <c:ptCount val="1"/>
                <c:pt idx="0">
                  <c:v>Taux d'emploi 16-29 ans</c:v>
                </c:pt>
              </c:strCache>
            </c:strRef>
          </c:tx>
          <c:spPr>
            <a:ln w="28575" cap="rnd">
              <a:solidFill>
                <a:schemeClr val="accent1"/>
              </a:solidFill>
              <a:round/>
            </a:ln>
            <a:effectLst/>
          </c:spPr>
          <c:marker>
            <c:symbol val="none"/>
          </c:marker>
          <c:cat>
            <c:multiLvlStrRef>
              <c:f>'Graphique 2'!$A$4:$B$31</c:f>
              <c:multiLvlStrCache>
                <c:ptCount val="28"/>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lvl>
                <c:lvl>
                  <c:pt idx="0">
                    <c:v>2014</c:v>
                  </c:pt>
                  <c:pt idx="4">
                    <c:v>2015</c:v>
                  </c:pt>
                  <c:pt idx="8">
                    <c:v>2016</c:v>
                  </c:pt>
                  <c:pt idx="12">
                    <c:v>2017</c:v>
                  </c:pt>
                  <c:pt idx="16">
                    <c:v>2018</c:v>
                  </c:pt>
                  <c:pt idx="20">
                    <c:v>2019</c:v>
                  </c:pt>
                  <c:pt idx="24">
                    <c:v>2020</c:v>
                  </c:pt>
                </c:lvl>
              </c:multiLvlStrCache>
            </c:multiLvlStrRef>
          </c:cat>
          <c:val>
            <c:numRef>
              <c:f>'Graphique 2'!$C$4:$C$31</c:f>
              <c:numCache>
                <c:formatCode>0.0%</c:formatCode>
                <c:ptCount val="28"/>
                <c:pt idx="0">
                  <c:v>0.46217381679866398</c:v>
                </c:pt>
                <c:pt idx="1">
                  <c:v>0.46239767109179303</c:v>
                </c:pt>
                <c:pt idx="2">
                  <c:v>0.46021678250804698</c:v>
                </c:pt>
                <c:pt idx="3">
                  <c:v>0.45864019776936299</c:v>
                </c:pt>
                <c:pt idx="4">
                  <c:v>0.46098009809843599</c:v>
                </c:pt>
                <c:pt idx="5">
                  <c:v>0.460469642134331</c:v>
                </c:pt>
                <c:pt idx="6">
                  <c:v>0.46413595028983801</c:v>
                </c:pt>
                <c:pt idx="7">
                  <c:v>0.46676333748678001</c:v>
                </c:pt>
                <c:pt idx="8">
                  <c:v>0.46529067246952499</c:v>
                </c:pt>
                <c:pt idx="9">
                  <c:v>0.46768343817022101</c:v>
                </c:pt>
                <c:pt idx="10">
                  <c:v>0.46772585169537101</c:v>
                </c:pt>
                <c:pt idx="11">
                  <c:v>0.46603897008727801</c:v>
                </c:pt>
                <c:pt idx="12">
                  <c:v>0.46942492051428197</c:v>
                </c:pt>
                <c:pt idx="13">
                  <c:v>0.47040870383815397</c:v>
                </c:pt>
                <c:pt idx="14">
                  <c:v>0.47350981751754601</c:v>
                </c:pt>
                <c:pt idx="15">
                  <c:v>0.47654813546014602</c:v>
                </c:pt>
                <c:pt idx="16">
                  <c:v>0.47759298489568602</c:v>
                </c:pt>
                <c:pt idx="17">
                  <c:v>0.48054237916075898</c:v>
                </c:pt>
                <c:pt idx="18">
                  <c:v>0.48208654535810302</c:v>
                </c:pt>
                <c:pt idx="19">
                  <c:v>0.48291013725677401</c:v>
                </c:pt>
                <c:pt idx="20">
                  <c:v>0.48166317313969698</c:v>
                </c:pt>
                <c:pt idx="21">
                  <c:v>0.480813982441534</c:v>
                </c:pt>
                <c:pt idx="22">
                  <c:v>0.47890724532965201</c:v>
                </c:pt>
                <c:pt idx="23">
                  <c:v>0.47609431147743397</c:v>
                </c:pt>
                <c:pt idx="24">
                  <c:v>0.474426761548637</c:v>
                </c:pt>
                <c:pt idx="25">
                  <c:v>0.44286631528353498</c:v>
                </c:pt>
                <c:pt idx="26">
                  <c:v>0.469374599492481</c:v>
                </c:pt>
                <c:pt idx="27">
                  <c:v>0.46956168649970798</c:v>
                </c:pt>
              </c:numCache>
            </c:numRef>
          </c:val>
          <c:smooth val="0"/>
          <c:extLst>
            <c:ext xmlns:c16="http://schemas.microsoft.com/office/drawing/2014/chart" uri="{C3380CC4-5D6E-409C-BE32-E72D297353CC}">
              <c16:uniqueId val="{00000000-25FF-4594-9D55-BC6F6FF7DF74}"/>
            </c:ext>
          </c:extLst>
        </c:ser>
        <c:dLbls>
          <c:showLegendKey val="0"/>
          <c:showVal val="0"/>
          <c:showCatName val="0"/>
          <c:showSerName val="0"/>
          <c:showPercent val="0"/>
          <c:showBubbleSize val="0"/>
        </c:dLbls>
        <c:marker val="1"/>
        <c:smooth val="0"/>
        <c:axId val="506101472"/>
        <c:axId val="506097208"/>
      </c:lineChart>
      <c:lineChart>
        <c:grouping val="standard"/>
        <c:varyColors val="0"/>
        <c:ser>
          <c:idx val="1"/>
          <c:order val="1"/>
          <c:tx>
            <c:strRef>
              <c:f>'Graphique 2'!$D$3</c:f>
              <c:strCache>
                <c:ptCount val="1"/>
                <c:pt idx="0">
                  <c:v>Taux d'emploi 30-49 ans</c:v>
                </c:pt>
              </c:strCache>
            </c:strRef>
          </c:tx>
          <c:spPr>
            <a:ln w="28575" cap="rnd">
              <a:solidFill>
                <a:schemeClr val="accent2"/>
              </a:solidFill>
              <a:round/>
            </a:ln>
            <a:effectLst/>
          </c:spPr>
          <c:marker>
            <c:symbol val="none"/>
          </c:marker>
          <c:cat>
            <c:multiLvlStrRef>
              <c:f>'Graphique 2'!$A$4:$B$31</c:f>
              <c:multiLvlStrCache>
                <c:ptCount val="28"/>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lvl>
                <c:lvl>
                  <c:pt idx="0">
                    <c:v>2014</c:v>
                  </c:pt>
                  <c:pt idx="4">
                    <c:v>2015</c:v>
                  </c:pt>
                  <c:pt idx="8">
                    <c:v>2016</c:v>
                  </c:pt>
                  <c:pt idx="12">
                    <c:v>2017</c:v>
                  </c:pt>
                  <c:pt idx="16">
                    <c:v>2018</c:v>
                  </c:pt>
                  <c:pt idx="20">
                    <c:v>2019</c:v>
                  </c:pt>
                  <c:pt idx="24">
                    <c:v>2020</c:v>
                  </c:pt>
                </c:lvl>
              </c:multiLvlStrCache>
            </c:multiLvlStrRef>
          </c:cat>
          <c:val>
            <c:numRef>
              <c:f>'Graphique 2'!$D$4:$D$31</c:f>
              <c:numCache>
                <c:formatCode>0.0%</c:formatCode>
                <c:ptCount val="28"/>
                <c:pt idx="0">
                  <c:v>0.81271361909533901</c:v>
                </c:pt>
                <c:pt idx="1">
                  <c:v>0.81193796185978695</c:v>
                </c:pt>
                <c:pt idx="2">
                  <c:v>0.81090054591082095</c:v>
                </c:pt>
                <c:pt idx="3">
                  <c:v>0.80998360394870095</c:v>
                </c:pt>
                <c:pt idx="4">
                  <c:v>0.80803391582973805</c:v>
                </c:pt>
                <c:pt idx="5">
                  <c:v>0.80897676730505297</c:v>
                </c:pt>
                <c:pt idx="6">
                  <c:v>0.80935571068052603</c:v>
                </c:pt>
                <c:pt idx="7">
                  <c:v>0.80923383889696299</c:v>
                </c:pt>
                <c:pt idx="8">
                  <c:v>0.80980847411433599</c:v>
                </c:pt>
                <c:pt idx="9">
                  <c:v>0.80922921106658297</c:v>
                </c:pt>
                <c:pt idx="10">
                  <c:v>0.80956001720341597</c:v>
                </c:pt>
                <c:pt idx="11">
                  <c:v>0.80943610702628499</c:v>
                </c:pt>
                <c:pt idx="12">
                  <c:v>0.809779794624092</c:v>
                </c:pt>
                <c:pt idx="13">
                  <c:v>0.81392633386643998</c:v>
                </c:pt>
                <c:pt idx="14">
                  <c:v>0.81408203069898299</c:v>
                </c:pt>
                <c:pt idx="15">
                  <c:v>0.81614310066982898</c:v>
                </c:pt>
                <c:pt idx="16">
                  <c:v>0.81661548029035602</c:v>
                </c:pt>
                <c:pt idx="17">
                  <c:v>0.81734143369081802</c:v>
                </c:pt>
                <c:pt idx="18">
                  <c:v>0.81845722060587001</c:v>
                </c:pt>
                <c:pt idx="19">
                  <c:v>0.81786486200642805</c:v>
                </c:pt>
                <c:pt idx="20">
                  <c:v>0.81825614140511505</c:v>
                </c:pt>
                <c:pt idx="21">
                  <c:v>0.82108084391215197</c:v>
                </c:pt>
                <c:pt idx="22">
                  <c:v>0.82116747074674401</c:v>
                </c:pt>
                <c:pt idx="23">
                  <c:v>0.82272603216681295</c:v>
                </c:pt>
                <c:pt idx="24">
                  <c:v>0.82229438444143599</c:v>
                </c:pt>
                <c:pt idx="25">
                  <c:v>0.81869176150401801</c:v>
                </c:pt>
                <c:pt idx="26">
                  <c:v>0.81838856278941097</c:v>
                </c:pt>
                <c:pt idx="27">
                  <c:v>0.81818267737553696</c:v>
                </c:pt>
              </c:numCache>
            </c:numRef>
          </c:val>
          <c:smooth val="0"/>
          <c:extLst>
            <c:ext xmlns:c16="http://schemas.microsoft.com/office/drawing/2014/chart" uri="{C3380CC4-5D6E-409C-BE32-E72D297353CC}">
              <c16:uniqueId val="{00000001-25FF-4594-9D55-BC6F6FF7DF74}"/>
            </c:ext>
          </c:extLst>
        </c:ser>
        <c:dLbls>
          <c:showLegendKey val="0"/>
          <c:showVal val="0"/>
          <c:showCatName val="0"/>
          <c:showSerName val="0"/>
          <c:showPercent val="0"/>
          <c:showBubbleSize val="0"/>
        </c:dLbls>
        <c:marker val="1"/>
        <c:smooth val="0"/>
        <c:axId val="505743560"/>
        <c:axId val="505745528"/>
      </c:lineChart>
      <c:catAx>
        <c:axId val="50610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6097208"/>
        <c:crosses val="autoZero"/>
        <c:auto val="1"/>
        <c:lblAlgn val="ctr"/>
        <c:lblOffset val="100"/>
        <c:noMultiLvlLbl val="0"/>
      </c:catAx>
      <c:valAx>
        <c:axId val="5060972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6101472"/>
        <c:crosses val="autoZero"/>
        <c:crossBetween val="between"/>
      </c:valAx>
      <c:valAx>
        <c:axId val="505745528"/>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5743560"/>
        <c:crosses val="max"/>
        <c:crossBetween val="between"/>
      </c:valAx>
      <c:catAx>
        <c:axId val="505743560"/>
        <c:scaling>
          <c:orientation val="minMax"/>
        </c:scaling>
        <c:delete val="1"/>
        <c:axPos val="b"/>
        <c:numFmt formatCode="General" sourceLinked="1"/>
        <c:majorTickMark val="out"/>
        <c:minorTickMark val="none"/>
        <c:tickLblPos val="nextTo"/>
        <c:crossAx val="5057455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'Graphique 3'!$C$3</c:f>
              <c:strCache>
                <c:ptCount val="1"/>
                <c:pt idx="0">
                  <c:v>Moins de 30 ans- 2020</c:v>
                </c:pt>
              </c:strCache>
            </c:strRef>
          </c:tx>
          <c:spPr>
            <a:ln w="28575" cap="rnd">
              <a:solidFill>
                <a:schemeClr val="accent1"/>
              </a:solidFill>
              <a:round/>
            </a:ln>
            <a:effectLst/>
          </c:spPr>
          <c:marker>
            <c:symbol val="none"/>
          </c:marker>
          <c:cat>
            <c:strRef>
              <c:f>'Graphique 3'!$A$4:$A$15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3'!$C$4:$C$15</c:f>
              <c:numCache>
                <c:formatCode>General</c:formatCode>
                <c:ptCount val="12"/>
                <c:pt idx="0">
                  <c:v>984400</c:v>
                </c:pt>
                <c:pt idx="1">
                  <c:v>945800</c:v>
                </c:pt>
                <c:pt idx="2">
                  <c:v>981300</c:v>
                </c:pt>
                <c:pt idx="3">
                  <c:v>1202500</c:v>
                </c:pt>
                <c:pt idx="4">
                  <c:v>1164200</c:v>
                </c:pt>
                <c:pt idx="5">
                  <c:v>1077400</c:v>
                </c:pt>
                <c:pt idx="6">
                  <c:v>1045200</c:v>
                </c:pt>
                <c:pt idx="7">
                  <c:v>1069400</c:v>
                </c:pt>
                <c:pt idx="8">
                  <c:v>1048700</c:v>
                </c:pt>
                <c:pt idx="9">
                  <c:v>1058800</c:v>
                </c:pt>
                <c:pt idx="10">
                  <c:v>1073100</c:v>
                </c:pt>
                <c:pt idx="11">
                  <c:v>1045500</c:v>
                </c:pt>
              </c:numCache>
            </c:numRef>
          </c:val>
          <c:smooth val="0"/>
          <c:extLst>
            <c:ext xmlns:c16="http://schemas.microsoft.com/office/drawing/2014/chart" uri="{C3380CC4-5D6E-409C-BE32-E72D297353CC}">
              <c16:uniqueId val="{00000001-9E30-410C-86AF-D9DF22BFA093}"/>
            </c:ext>
          </c:extLst>
        </c:ser>
        <c:ser>
          <c:idx val="3"/>
          <c:order val="1"/>
          <c:tx>
            <c:strRef>
              <c:f>'Graphique 3'!$E$3</c:f>
              <c:strCache>
                <c:ptCount val="1"/>
                <c:pt idx="0">
                  <c:v>30 ans et plus - 2020 </c:v>
                </c:pt>
              </c:strCache>
            </c:strRef>
          </c:tx>
          <c:spPr>
            <a:ln w="28575" cap="rnd">
              <a:solidFill>
                <a:schemeClr val="accent2"/>
              </a:solidFill>
              <a:round/>
            </a:ln>
            <a:effectLst/>
          </c:spPr>
          <c:marker>
            <c:symbol val="none"/>
          </c:marker>
          <c:cat>
            <c:strRef>
              <c:f>'Graphique 3'!$A$4:$A$15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3'!$E$4:$E$15</c:f>
              <c:numCache>
                <c:formatCode>General</c:formatCode>
                <c:ptCount val="12"/>
                <c:pt idx="0">
                  <c:v>2457000</c:v>
                </c:pt>
                <c:pt idx="1">
                  <c:v>2409000</c:v>
                </c:pt>
                <c:pt idx="2">
                  <c:v>2507900</c:v>
                </c:pt>
                <c:pt idx="3">
                  <c:v>2979700</c:v>
                </c:pt>
                <c:pt idx="4">
                  <c:v>2852700</c:v>
                </c:pt>
                <c:pt idx="5">
                  <c:v>2674200</c:v>
                </c:pt>
                <c:pt idx="6">
                  <c:v>2644200</c:v>
                </c:pt>
                <c:pt idx="7">
                  <c:v>2707300</c:v>
                </c:pt>
                <c:pt idx="8">
                  <c:v>2524000</c:v>
                </c:pt>
                <c:pt idx="9">
                  <c:v>2538000</c:v>
                </c:pt>
                <c:pt idx="10">
                  <c:v>2598200</c:v>
                </c:pt>
                <c:pt idx="11">
                  <c:v>2605800</c:v>
                </c:pt>
              </c:numCache>
            </c:numRef>
          </c:val>
          <c:smooth val="0"/>
          <c:extLst>
            <c:ext xmlns:c16="http://schemas.microsoft.com/office/drawing/2014/chart" uri="{C3380CC4-5D6E-409C-BE32-E72D297353CC}">
              <c16:uniqueId val="{00000003-9E30-410C-86AF-D9DF22BFA093}"/>
            </c:ext>
          </c:extLst>
        </c:ser>
        <c:ser>
          <c:idx val="0"/>
          <c:order val="2"/>
          <c:tx>
            <c:strRef>
              <c:f>'Graphique 3'!$B$3</c:f>
              <c:strCache>
                <c:ptCount val="1"/>
                <c:pt idx="0">
                  <c:v>Moins de 30 ans - 2019</c:v>
                </c:pt>
              </c:strCache>
            </c:strRef>
          </c:tx>
          <c:spPr>
            <a:ln w="28575" cap="rnd">
              <a:solidFill>
                <a:schemeClr val="tx2">
                  <a:lumMod val="60000"/>
                  <a:lumOff val="40000"/>
                </a:schemeClr>
              </a:solidFill>
              <a:prstDash val="dash"/>
              <a:round/>
            </a:ln>
            <a:effectLst/>
          </c:spPr>
          <c:marker>
            <c:symbol val="none"/>
          </c:marker>
          <c:cat>
            <c:strRef>
              <c:f>'Graphique 3'!$A$4:$A$15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3'!$B$4:$B$15</c:f>
              <c:numCache>
                <c:formatCode>General</c:formatCode>
                <c:ptCount val="12"/>
                <c:pt idx="0">
                  <c:v>1028000</c:v>
                </c:pt>
                <c:pt idx="1">
                  <c:v>992100</c:v>
                </c:pt>
                <c:pt idx="2">
                  <c:v>944600</c:v>
                </c:pt>
                <c:pt idx="3">
                  <c:v>886300</c:v>
                </c:pt>
                <c:pt idx="4">
                  <c:v>874800</c:v>
                </c:pt>
                <c:pt idx="5">
                  <c:v>861000</c:v>
                </c:pt>
                <c:pt idx="6">
                  <c:v>889700</c:v>
                </c:pt>
                <c:pt idx="7">
                  <c:v>961600</c:v>
                </c:pt>
                <c:pt idx="8">
                  <c:v>955400</c:v>
                </c:pt>
                <c:pt idx="9">
                  <c:v>990400</c:v>
                </c:pt>
                <c:pt idx="10">
                  <c:v>977900</c:v>
                </c:pt>
                <c:pt idx="11">
                  <c:v>950000</c:v>
                </c:pt>
              </c:numCache>
            </c:numRef>
          </c:val>
          <c:smooth val="0"/>
          <c:extLst>
            <c:ext xmlns:c16="http://schemas.microsoft.com/office/drawing/2014/chart" uri="{C3380CC4-5D6E-409C-BE32-E72D297353CC}">
              <c16:uniqueId val="{00000000-9E30-410C-86AF-D9DF22BFA093}"/>
            </c:ext>
          </c:extLst>
        </c:ser>
        <c:ser>
          <c:idx val="2"/>
          <c:order val="3"/>
          <c:tx>
            <c:strRef>
              <c:f>'Graphique 3'!$D$3</c:f>
              <c:strCache>
                <c:ptCount val="1"/>
                <c:pt idx="0">
                  <c:v>30 ans et plus - 2019 </c:v>
                </c:pt>
              </c:strCache>
            </c:strRef>
          </c:tx>
          <c:spPr>
            <a:ln w="28575" cap="rnd">
              <a:solidFill>
                <a:schemeClr val="accent2">
                  <a:lumMod val="60000"/>
                  <a:lumOff val="40000"/>
                </a:schemeClr>
              </a:solidFill>
              <a:prstDash val="dash"/>
              <a:round/>
            </a:ln>
            <a:effectLst/>
          </c:spPr>
          <c:marker>
            <c:symbol val="none"/>
          </c:marker>
          <c:cat>
            <c:strRef>
              <c:f>'Graphique 3'!$A$4:$A$15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3'!$D$4:$D$15</c:f>
              <c:numCache>
                <c:formatCode>General</c:formatCode>
                <c:ptCount val="12"/>
                <c:pt idx="0">
                  <c:v>2558600</c:v>
                </c:pt>
                <c:pt idx="1">
                  <c:v>2517300</c:v>
                </c:pt>
                <c:pt idx="2">
                  <c:v>2445600</c:v>
                </c:pt>
                <c:pt idx="3">
                  <c:v>2362500</c:v>
                </c:pt>
                <c:pt idx="4">
                  <c:v>2345100</c:v>
                </c:pt>
                <c:pt idx="5">
                  <c:v>2322300</c:v>
                </c:pt>
                <c:pt idx="6">
                  <c:v>2384900</c:v>
                </c:pt>
                <c:pt idx="7">
                  <c:v>2542200</c:v>
                </c:pt>
                <c:pt idx="8">
                  <c:v>2349300</c:v>
                </c:pt>
                <c:pt idx="9">
                  <c:v>2377100</c:v>
                </c:pt>
                <c:pt idx="10">
                  <c:v>2402400</c:v>
                </c:pt>
                <c:pt idx="11">
                  <c:v>2408700</c:v>
                </c:pt>
              </c:numCache>
            </c:numRef>
          </c:val>
          <c:smooth val="0"/>
          <c:extLst>
            <c:ext xmlns:c16="http://schemas.microsoft.com/office/drawing/2014/chart" uri="{C3380CC4-5D6E-409C-BE32-E72D297353CC}">
              <c16:uniqueId val="{00000002-9E30-410C-86AF-D9DF22BFA093}"/>
            </c:ext>
          </c:extLst>
        </c:ser>
        <c:dLbls>
          <c:showLegendKey val="0"/>
          <c:showVal val="0"/>
          <c:showCatName val="0"/>
          <c:showSerName val="0"/>
          <c:showPercent val="0"/>
          <c:showBubbleSize val="0"/>
        </c:dLbls>
        <c:smooth val="0"/>
        <c:axId val="103875328"/>
        <c:axId val="103876864"/>
      </c:lineChart>
      <c:catAx>
        <c:axId val="103875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876864"/>
        <c:crosses val="autoZero"/>
        <c:auto val="1"/>
        <c:lblAlgn val="ctr"/>
        <c:lblOffset val="100"/>
        <c:noMultiLvlLbl val="0"/>
      </c:catAx>
      <c:valAx>
        <c:axId val="10387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3875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[6]Feuil1!$B$4:$B$5</c:f>
              <c:strCache>
                <c:ptCount val="1"/>
                <c:pt idx="0">
                  <c:v>espérance d'étude initiale entre 15 et 29 ans</c:v>
                </c:pt>
              </c:strCache>
            </c:strRef>
          </c:tx>
          <c:spPr>
            <a:ln w="28575" cap="rnd">
              <a:solidFill>
                <a:schemeClr val="accent1"/>
              </a:solidFill>
              <a:round/>
            </a:ln>
            <a:effectLst/>
          </c:spPr>
          <c:marker>
            <c:symbol val="none"/>
          </c:marker>
          <c:cat>
            <c:strRef>
              <c:f>[6]Feuil1!$A$6:$A$33</c:f>
              <c:strCache>
                <c:ptCount val="28"/>
                <c:pt idx="0">
                  <c:v>2014Q1</c:v>
                </c:pt>
                <c:pt idx="1">
                  <c:v>2014Q2</c:v>
                </c:pt>
                <c:pt idx="2">
                  <c:v>2014Q3</c:v>
                </c:pt>
                <c:pt idx="3">
                  <c:v>2014Q4</c:v>
                </c:pt>
                <c:pt idx="4">
                  <c:v>2015Q1</c:v>
                </c:pt>
                <c:pt idx="5">
                  <c:v>2015Q2</c:v>
                </c:pt>
                <c:pt idx="6">
                  <c:v>2015Q3</c:v>
                </c:pt>
                <c:pt idx="7">
                  <c:v>2015Q4</c:v>
                </c:pt>
                <c:pt idx="8">
                  <c:v>2016Q1</c:v>
                </c:pt>
                <c:pt idx="9">
                  <c:v>2016Q2</c:v>
                </c:pt>
                <c:pt idx="10">
                  <c:v>2016Q3</c:v>
                </c:pt>
                <c:pt idx="11">
                  <c:v>2016Q4</c:v>
                </c:pt>
                <c:pt idx="12">
                  <c:v>2017Q1</c:v>
                </c:pt>
                <c:pt idx="13">
                  <c:v>2017Q2</c:v>
                </c:pt>
                <c:pt idx="14">
                  <c:v>2017Q3</c:v>
                </c:pt>
                <c:pt idx="15">
                  <c:v>2017Q4</c:v>
                </c:pt>
                <c:pt idx="16">
                  <c:v>2018Q1</c:v>
                </c:pt>
                <c:pt idx="17">
                  <c:v>2018Q2</c:v>
                </c:pt>
                <c:pt idx="18">
                  <c:v>2018Q3</c:v>
                </c:pt>
                <c:pt idx="19">
                  <c:v>2018Q4</c:v>
                </c:pt>
                <c:pt idx="20">
                  <c:v>2019Q1</c:v>
                </c:pt>
                <c:pt idx="21">
                  <c:v>2019Q2</c:v>
                </c:pt>
                <c:pt idx="22">
                  <c:v>2019Q3</c:v>
                </c:pt>
                <c:pt idx="23">
                  <c:v>2019Q4</c:v>
                </c:pt>
                <c:pt idx="24">
                  <c:v>2020Q1</c:v>
                </c:pt>
                <c:pt idx="25">
                  <c:v>2020Q2</c:v>
                </c:pt>
                <c:pt idx="26">
                  <c:v>2020Q3</c:v>
                </c:pt>
                <c:pt idx="27">
                  <c:v>2020Q4</c:v>
                </c:pt>
              </c:strCache>
            </c:strRef>
          </c:cat>
          <c:val>
            <c:numRef>
              <c:f>[6]Feuil1!$B$6:$B$33</c:f>
              <c:numCache>
                <c:formatCode>General</c:formatCode>
                <c:ptCount val="28"/>
                <c:pt idx="0">
                  <c:v>6.4434300000000002</c:v>
                </c:pt>
                <c:pt idx="1">
                  <c:v>6.44625</c:v>
                </c:pt>
                <c:pt idx="2">
                  <c:v>6.5243399999999996</c:v>
                </c:pt>
                <c:pt idx="3">
                  <c:v>6.5308700000000002</c:v>
                </c:pt>
                <c:pt idx="4">
                  <c:v>6.3870100000000001</c:v>
                </c:pt>
                <c:pt idx="5">
                  <c:v>6.4528400000000001</c:v>
                </c:pt>
                <c:pt idx="6">
                  <c:v>6.3526100000000003</c:v>
                </c:pt>
                <c:pt idx="7">
                  <c:v>6.2919299999999998</c:v>
                </c:pt>
                <c:pt idx="8">
                  <c:v>6.2930900000000003</c:v>
                </c:pt>
                <c:pt idx="9">
                  <c:v>6.3060200000000002</c:v>
                </c:pt>
                <c:pt idx="10">
                  <c:v>6.2969099999999996</c:v>
                </c:pt>
                <c:pt idx="11">
                  <c:v>6.30905</c:v>
                </c:pt>
                <c:pt idx="12">
                  <c:v>6.2984600000000004</c:v>
                </c:pt>
                <c:pt idx="13">
                  <c:v>6.2686599999999997</c:v>
                </c:pt>
                <c:pt idx="14">
                  <c:v>6.2755400000000003</c:v>
                </c:pt>
                <c:pt idx="15">
                  <c:v>6.2679099999999996</c:v>
                </c:pt>
                <c:pt idx="16">
                  <c:v>6.2861000000000002</c:v>
                </c:pt>
                <c:pt idx="17">
                  <c:v>6.3457999999999997</c:v>
                </c:pt>
                <c:pt idx="18">
                  <c:v>6.2551399999999999</c:v>
                </c:pt>
                <c:pt idx="19">
                  <c:v>6.3680599999999998</c:v>
                </c:pt>
                <c:pt idx="20">
                  <c:v>6.4414499999999997</c:v>
                </c:pt>
                <c:pt idx="21">
                  <c:v>6.4332200000000004</c:v>
                </c:pt>
                <c:pt idx="22">
                  <c:v>6.4318900000000001</c:v>
                </c:pt>
                <c:pt idx="23">
                  <c:v>6.44618</c:v>
                </c:pt>
                <c:pt idx="24">
                  <c:v>6.4647500000000004</c:v>
                </c:pt>
                <c:pt idx="25">
                  <c:v>6.5522400000000003</c:v>
                </c:pt>
                <c:pt idx="26">
                  <c:v>6.6078900000000003</c:v>
                </c:pt>
                <c:pt idx="27">
                  <c:v>6.66031</c:v>
                </c:pt>
              </c:numCache>
            </c:numRef>
          </c:val>
          <c:smooth val="0"/>
          <c:extLst>
            <c:ext xmlns:c16="http://schemas.microsoft.com/office/drawing/2014/chart" uri="{C3380CC4-5D6E-409C-BE32-E72D297353CC}">
              <c16:uniqueId val="{00000000-CA75-476C-B00F-A29E21E4C759}"/>
            </c:ext>
          </c:extLst>
        </c:ser>
        <c:dLbls>
          <c:showLegendKey val="0"/>
          <c:showVal val="0"/>
          <c:showCatName val="0"/>
          <c:showSerName val="0"/>
          <c:showPercent val="0"/>
          <c:showBubbleSize val="0"/>
        </c:dLbls>
        <c:smooth val="0"/>
        <c:axId val="82096128"/>
        <c:axId val="82097664"/>
      </c:lineChart>
      <c:catAx>
        <c:axId val="8209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097664"/>
        <c:crosses val="autoZero"/>
        <c:auto val="1"/>
        <c:lblAlgn val="ctr"/>
        <c:lblOffset val="100"/>
        <c:noMultiLvlLbl val="0"/>
      </c:catAx>
      <c:valAx>
        <c:axId val="82097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096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'Graphique 5'!$A$6</c:f>
              <c:strCache>
                <c:ptCount val="1"/>
                <c:pt idx="0">
                  <c:v>Contrats aidés (CUI-CAE, CUI-CIE, PEC)</c:v>
                </c:pt>
              </c:strCache>
            </c:strRef>
          </c:tx>
          <c:cat>
            <c:numRef>
              <c:f>'Graphique 5'!$B$3:$Q$3</c:f>
              <c:numCache>
                <c:formatCode>mmm\-yy</c:formatCode>
                <c:ptCount val="16"/>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numCache>
            </c:numRef>
          </c:cat>
          <c:val>
            <c:numRef>
              <c:f>'Graphique 5'!$B$6:$Q$6</c:f>
              <c:numCache>
                <c:formatCode>0</c:formatCode>
                <c:ptCount val="16"/>
                <c:pt idx="0">
                  <c:v>21.683999999999997</c:v>
                </c:pt>
                <c:pt idx="1">
                  <c:v>20.666</c:v>
                </c:pt>
                <c:pt idx="2">
                  <c:v>14.06</c:v>
                </c:pt>
                <c:pt idx="3">
                  <c:v>7.0010000000000003</c:v>
                </c:pt>
                <c:pt idx="4">
                  <c:v>5.7439999999999998</c:v>
                </c:pt>
                <c:pt idx="5">
                  <c:v>6.84</c:v>
                </c:pt>
                <c:pt idx="6">
                  <c:v>10.750999999999999</c:v>
                </c:pt>
                <c:pt idx="7">
                  <c:v>8.9459999999999997</c:v>
                </c:pt>
                <c:pt idx="8">
                  <c:v>7.516</c:v>
                </c:pt>
                <c:pt idx="9">
                  <c:v>6.859</c:v>
                </c:pt>
                <c:pt idx="10">
                  <c:v>9.5259999999999998</c:v>
                </c:pt>
                <c:pt idx="11">
                  <c:v>5.0860000000000003</c:v>
                </c:pt>
                <c:pt idx="12">
                  <c:v>5.4509999999999996</c:v>
                </c:pt>
                <c:pt idx="13">
                  <c:v>3.3049700000000004</c:v>
                </c:pt>
                <c:pt idx="14">
                  <c:v>8.999010000000002</c:v>
                </c:pt>
                <c:pt idx="15">
                  <c:v>9.9586699999999997</c:v>
                </c:pt>
              </c:numCache>
            </c:numRef>
          </c:val>
          <c:extLst>
            <c:ext xmlns:c16="http://schemas.microsoft.com/office/drawing/2014/chart" uri="{C3380CC4-5D6E-409C-BE32-E72D297353CC}">
              <c16:uniqueId val="{00000000-17CF-435F-B7EA-E63E21E1F624}"/>
            </c:ext>
          </c:extLst>
        </c:ser>
        <c:ser>
          <c:idx val="5"/>
          <c:order val="1"/>
          <c:tx>
            <c:strRef>
              <c:f>'Graphique 5'!$A$9</c:f>
              <c:strCache>
                <c:ptCount val="1"/>
                <c:pt idx="0">
                  <c:v>Insertion par l'activité économique</c:v>
                </c:pt>
              </c:strCache>
            </c:strRef>
          </c:tx>
          <c:cat>
            <c:numRef>
              <c:f>'Graphique 5'!$B$3:$Q$3</c:f>
              <c:numCache>
                <c:formatCode>mmm\-yy</c:formatCode>
                <c:ptCount val="16"/>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numCache>
            </c:numRef>
          </c:cat>
          <c:val>
            <c:numRef>
              <c:f>'Graphique 5'!$B$9:$Q$9</c:f>
              <c:numCache>
                <c:formatCode>0</c:formatCode>
                <c:ptCount val="16"/>
                <c:pt idx="0">
                  <c:v>13.06532</c:v>
                </c:pt>
                <c:pt idx="1">
                  <c:v>14.718399999999999</c:v>
                </c:pt>
                <c:pt idx="2">
                  <c:v>14.05988</c:v>
                </c:pt>
                <c:pt idx="3">
                  <c:v>14.272970000000001</c:v>
                </c:pt>
                <c:pt idx="4">
                  <c:v>12.620252223616262</c:v>
                </c:pt>
                <c:pt idx="5">
                  <c:v>13.717695696870383</c:v>
                </c:pt>
                <c:pt idx="6">
                  <c:v>12.760101562902268</c:v>
                </c:pt>
                <c:pt idx="7">
                  <c:v>12.445950516611083</c:v>
                </c:pt>
                <c:pt idx="8">
                  <c:v>12.542354548704729</c:v>
                </c:pt>
                <c:pt idx="9">
                  <c:v>13.340753608754575</c:v>
                </c:pt>
                <c:pt idx="10">
                  <c:v>13.053162502334981</c:v>
                </c:pt>
                <c:pt idx="11">
                  <c:v>12.342729340205715</c:v>
                </c:pt>
                <c:pt idx="12">
                  <c:v>13.082367258214928</c:v>
                </c:pt>
                <c:pt idx="13">
                  <c:v>10.422428839358817</c:v>
                </c:pt>
                <c:pt idx="14">
                  <c:v>15.185533205092856</c:v>
                </c:pt>
                <c:pt idx="15">
                  <c:v>13.609670697333401</c:v>
                </c:pt>
              </c:numCache>
            </c:numRef>
          </c:val>
          <c:extLst>
            <c:ext xmlns:c16="http://schemas.microsoft.com/office/drawing/2014/chart" uri="{C3380CC4-5D6E-409C-BE32-E72D297353CC}">
              <c16:uniqueId val="{00000001-17CF-435F-B7EA-E63E21E1F624}"/>
            </c:ext>
          </c:extLst>
        </c:ser>
        <c:ser>
          <c:idx val="11"/>
          <c:order val="2"/>
          <c:tx>
            <c:strRef>
              <c:f>'Graphique 5'!$A$15</c:f>
              <c:strCache>
                <c:ptCount val="1"/>
                <c:pt idx="0">
                  <c:v>Emplois Francs</c:v>
                </c:pt>
              </c:strCache>
            </c:strRef>
          </c:tx>
          <c:cat>
            <c:numRef>
              <c:f>'Graphique 5'!$B$3:$Q$3</c:f>
              <c:numCache>
                <c:formatCode>mmm\-yy</c:formatCode>
                <c:ptCount val="16"/>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numCache>
            </c:numRef>
          </c:cat>
          <c:val>
            <c:numRef>
              <c:f>'Graphique 5'!$B$15:$Q$15</c:f>
              <c:numCache>
                <c:formatCode>0</c:formatCode>
                <c:ptCount val="16"/>
                <c:pt idx="0">
                  <c:v>0</c:v>
                </c:pt>
                <c:pt idx="1">
                  <c:v>0</c:v>
                </c:pt>
                <c:pt idx="2">
                  <c:v>0</c:v>
                </c:pt>
                <c:pt idx="3">
                  <c:v>0</c:v>
                </c:pt>
                <c:pt idx="4">
                  <c:v>0</c:v>
                </c:pt>
                <c:pt idx="5">
                  <c:v>0</c:v>
                </c:pt>
                <c:pt idx="6">
                  <c:v>0.373</c:v>
                </c:pt>
                <c:pt idx="7">
                  <c:v>0.46300000000000002</c:v>
                </c:pt>
                <c:pt idx="8">
                  <c:v>0.503</c:v>
                </c:pt>
                <c:pt idx="9">
                  <c:v>1.1499999999999999</c:v>
                </c:pt>
                <c:pt idx="10">
                  <c:v>1.4239999999999999</c:v>
                </c:pt>
                <c:pt idx="11">
                  <c:v>1.4259999999999999</c:v>
                </c:pt>
                <c:pt idx="12">
                  <c:v>1.744</c:v>
                </c:pt>
                <c:pt idx="13">
                  <c:v>0.78100000000000003</c:v>
                </c:pt>
                <c:pt idx="14">
                  <c:v>2.016</c:v>
                </c:pt>
                <c:pt idx="15">
                  <c:v>1.853</c:v>
                </c:pt>
              </c:numCache>
            </c:numRef>
          </c:val>
          <c:extLst>
            <c:ext xmlns:c16="http://schemas.microsoft.com/office/drawing/2014/chart" uri="{C3380CC4-5D6E-409C-BE32-E72D297353CC}">
              <c16:uniqueId val="{00000002-17CF-435F-B7EA-E63E21E1F624}"/>
            </c:ext>
          </c:extLst>
        </c:ser>
        <c:ser>
          <c:idx val="14"/>
          <c:order val="3"/>
          <c:tx>
            <c:strRef>
              <c:f>'Graphique 5'!$A$18</c:f>
              <c:strCache>
                <c:ptCount val="1"/>
                <c:pt idx="0">
                  <c:v>Garantie Jeunes (GJ)</c:v>
                </c:pt>
              </c:strCache>
            </c:strRef>
          </c:tx>
          <c:cat>
            <c:numRef>
              <c:f>'Graphique 5'!$B$3:$Q$3</c:f>
              <c:numCache>
                <c:formatCode>mmm\-yy</c:formatCode>
                <c:ptCount val="16"/>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numCache>
            </c:numRef>
          </c:cat>
          <c:val>
            <c:numRef>
              <c:f>'Graphique 5'!$B$18:$Q$18</c:f>
              <c:numCache>
                <c:formatCode>0</c:formatCode>
                <c:ptCount val="16"/>
                <c:pt idx="0">
                  <c:v>18.748999999999999</c:v>
                </c:pt>
                <c:pt idx="1">
                  <c:v>21.02</c:v>
                </c:pt>
                <c:pt idx="2">
                  <c:v>15.878</c:v>
                </c:pt>
                <c:pt idx="3">
                  <c:v>26.792999999999999</c:v>
                </c:pt>
                <c:pt idx="4">
                  <c:v>23.853999999999999</c:v>
                </c:pt>
                <c:pt idx="5">
                  <c:v>22.863</c:v>
                </c:pt>
                <c:pt idx="6">
                  <c:v>17.550999999999998</c:v>
                </c:pt>
                <c:pt idx="7">
                  <c:v>28.591000000000001</c:v>
                </c:pt>
                <c:pt idx="8">
                  <c:v>25.652999999999999</c:v>
                </c:pt>
                <c:pt idx="9">
                  <c:v>25.488</c:v>
                </c:pt>
                <c:pt idx="10">
                  <c:v>20.824000000000002</c:v>
                </c:pt>
                <c:pt idx="11">
                  <c:v>27.425000000000001</c:v>
                </c:pt>
                <c:pt idx="12">
                  <c:v>24.771000000000001</c:v>
                </c:pt>
                <c:pt idx="13">
                  <c:v>16.62</c:v>
                </c:pt>
                <c:pt idx="14">
                  <c:v>24.521000000000001</c:v>
                </c:pt>
                <c:pt idx="15">
                  <c:v>34.183999999999997</c:v>
                </c:pt>
              </c:numCache>
            </c:numRef>
          </c:val>
          <c:extLst>
            <c:ext xmlns:c16="http://schemas.microsoft.com/office/drawing/2014/chart" uri="{C3380CC4-5D6E-409C-BE32-E72D297353CC}">
              <c16:uniqueId val="{00000003-17CF-435F-B7EA-E63E21E1F624}"/>
            </c:ext>
          </c:extLst>
        </c:ser>
        <c:ser>
          <c:idx val="15"/>
          <c:order val="4"/>
          <c:tx>
            <c:strRef>
              <c:f>'Graphique 5'!$A$19</c:f>
              <c:strCache>
                <c:ptCount val="1"/>
                <c:pt idx="0">
                  <c:v>PACEA ( hors GJ)</c:v>
                </c:pt>
              </c:strCache>
            </c:strRef>
          </c:tx>
          <c:cat>
            <c:numRef>
              <c:f>'Graphique 5'!$B$3:$Q$3</c:f>
              <c:numCache>
                <c:formatCode>mmm\-yy</c:formatCode>
                <c:ptCount val="16"/>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numCache>
            </c:numRef>
          </c:cat>
          <c:val>
            <c:numRef>
              <c:f>'Graphique 5'!$B$19:$Q$19</c:f>
              <c:numCache>
                <c:formatCode>0</c:formatCode>
                <c:ptCount val="16"/>
                <c:pt idx="0">
                  <c:v>29.294</c:v>
                </c:pt>
                <c:pt idx="1">
                  <c:v>45.731000000000009</c:v>
                </c:pt>
                <c:pt idx="2">
                  <c:v>55.043999999999997</c:v>
                </c:pt>
                <c:pt idx="3">
                  <c:v>58.776000000000003</c:v>
                </c:pt>
                <c:pt idx="4">
                  <c:v>40.909999999999997</c:v>
                </c:pt>
                <c:pt idx="5">
                  <c:v>35.514000000000003</c:v>
                </c:pt>
                <c:pt idx="6">
                  <c:v>55.423999999999992</c:v>
                </c:pt>
                <c:pt idx="7">
                  <c:v>64.212999999999994</c:v>
                </c:pt>
                <c:pt idx="8">
                  <c:v>50.384999999999998</c:v>
                </c:pt>
                <c:pt idx="9">
                  <c:v>45.248999999999995</c:v>
                </c:pt>
                <c:pt idx="10">
                  <c:v>69.983000000000004</c:v>
                </c:pt>
                <c:pt idx="11">
                  <c:v>73.391000000000005</c:v>
                </c:pt>
                <c:pt idx="12">
                  <c:v>52.864000000000004</c:v>
                </c:pt>
                <c:pt idx="13">
                  <c:v>37.608000000000004</c:v>
                </c:pt>
                <c:pt idx="14">
                  <c:v>78.685999999999993</c:v>
                </c:pt>
                <c:pt idx="15">
                  <c:v>80.960999999999999</c:v>
                </c:pt>
              </c:numCache>
            </c:numRef>
          </c:val>
          <c:extLst>
            <c:ext xmlns:c16="http://schemas.microsoft.com/office/drawing/2014/chart" uri="{C3380CC4-5D6E-409C-BE32-E72D297353CC}">
              <c16:uniqueId val="{00000004-17CF-435F-B7EA-E63E21E1F624}"/>
            </c:ext>
          </c:extLst>
        </c:ser>
        <c:ser>
          <c:idx val="16"/>
          <c:order val="5"/>
          <c:tx>
            <c:strRef>
              <c:f>'Graphique 5'!$A$20</c:f>
              <c:strCache>
                <c:ptCount val="1"/>
                <c:pt idx="0">
                  <c:v>AIJ</c:v>
                </c:pt>
              </c:strCache>
            </c:strRef>
          </c:tx>
          <c:cat>
            <c:numRef>
              <c:f>'Graphique 5'!$B$3:$Q$3</c:f>
              <c:numCache>
                <c:formatCode>mmm\-yy</c:formatCode>
                <c:ptCount val="16"/>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numCache>
            </c:numRef>
          </c:cat>
          <c:val>
            <c:numRef>
              <c:f>'Graphique 5'!$B$20:$Q$20</c:f>
              <c:numCache>
                <c:formatCode>0</c:formatCode>
                <c:ptCount val="16"/>
                <c:pt idx="0">
                  <c:v>23.091000000000001</c:v>
                </c:pt>
                <c:pt idx="1">
                  <c:v>22.411999999999999</c:v>
                </c:pt>
                <c:pt idx="2">
                  <c:v>23.413</c:v>
                </c:pt>
                <c:pt idx="3">
                  <c:v>26.873999999999999</c:v>
                </c:pt>
                <c:pt idx="4">
                  <c:v>25.83</c:v>
                </c:pt>
                <c:pt idx="5">
                  <c:v>34.308999999999997</c:v>
                </c:pt>
                <c:pt idx="6">
                  <c:v>24.452999999999999</c:v>
                </c:pt>
                <c:pt idx="7">
                  <c:v>27.032</c:v>
                </c:pt>
                <c:pt idx="8">
                  <c:v>26.111999999999998</c:v>
                </c:pt>
                <c:pt idx="9">
                  <c:v>22.879000000000001</c:v>
                </c:pt>
                <c:pt idx="10">
                  <c:v>24.635999999999999</c:v>
                </c:pt>
                <c:pt idx="11">
                  <c:v>27.707999999999998</c:v>
                </c:pt>
                <c:pt idx="12">
                  <c:v>22.702999999999999</c:v>
                </c:pt>
                <c:pt idx="13">
                  <c:v>20.721</c:v>
                </c:pt>
                <c:pt idx="14">
                  <c:v>27.831</c:v>
                </c:pt>
                <c:pt idx="15">
                  <c:v>68.677000000000007</c:v>
                </c:pt>
              </c:numCache>
            </c:numRef>
          </c:val>
          <c:extLst>
            <c:ext xmlns:c16="http://schemas.microsoft.com/office/drawing/2014/chart" uri="{C3380CC4-5D6E-409C-BE32-E72D297353CC}">
              <c16:uniqueId val="{00000005-17CF-435F-B7EA-E63E21E1F624}"/>
            </c:ext>
          </c:extLst>
        </c:ser>
        <c:ser>
          <c:idx val="17"/>
          <c:order val="6"/>
          <c:tx>
            <c:strRef>
              <c:f>'Graphique 5'!$A$21</c:f>
              <c:strCache>
                <c:ptCount val="1"/>
                <c:pt idx="0">
                  <c:v>Formations professionnelles pour demandeurs d'emploi </c:v>
                </c:pt>
              </c:strCache>
            </c:strRef>
          </c:tx>
          <c:cat>
            <c:numRef>
              <c:f>'Graphique 5'!$B$3:$Q$3</c:f>
              <c:numCache>
                <c:formatCode>mmm\-yy</c:formatCode>
                <c:ptCount val="16"/>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numCache>
            </c:numRef>
          </c:cat>
          <c:val>
            <c:numRef>
              <c:f>'Graphique 5'!$B$21:$Q$21</c:f>
              <c:numCache>
                <c:formatCode>_-* #\ ##0_-;\-* #\ ##0_-;_-* "-"??_-;_-@_-</c:formatCode>
                <c:ptCount val="16"/>
                <c:pt idx="0">
                  <c:v>84.13</c:v>
                </c:pt>
                <c:pt idx="1">
                  <c:v>57.594000000000001</c:v>
                </c:pt>
                <c:pt idx="2">
                  <c:v>68.819000000000003</c:v>
                </c:pt>
                <c:pt idx="3">
                  <c:v>81.872</c:v>
                </c:pt>
                <c:pt idx="4">
                  <c:v>79.524000000000001</c:v>
                </c:pt>
                <c:pt idx="5">
                  <c:v>60.566000000000003</c:v>
                </c:pt>
                <c:pt idx="6">
                  <c:v>80.057000000000002</c:v>
                </c:pt>
                <c:pt idx="7">
                  <c:v>99.837000000000003</c:v>
                </c:pt>
                <c:pt idx="8">
                  <c:v>81.02</c:v>
                </c:pt>
                <c:pt idx="9">
                  <c:v>73.138000000000005</c:v>
                </c:pt>
                <c:pt idx="10">
                  <c:v>92.334000000000003</c:v>
                </c:pt>
                <c:pt idx="11">
                  <c:v>96.465999999999994</c:v>
                </c:pt>
                <c:pt idx="12">
                  <c:v>75.177999999999997</c:v>
                </c:pt>
                <c:pt idx="13">
                  <c:v>41.463000000000001</c:v>
                </c:pt>
                <c:pt idx="14">
                  <c:v>107.435</c:v>
                </c:pt>
                <c:pt idx="15">
                  <c:v>123.34</c:v>
                </c:pt>
              </c:numCache>
            </c:numRef>
          </c:val>
          <c:extLst>
            <c:ext xmlns:c16="http://schemas.microsoft.com/office/drawing/2014/chart" uri="{C3380CC4-5D6E-409C-BE32-E72D297353CC}">
              <c16:uniqueId val="{00000006-17CF-435F-B7EA-E63E21E1F624}"/>
            </c:ext>
          </c:extLst>
        </c:ser>
        <c:ser>
          <c:idx val="7"/>
          <c:order val="7"/>
          <c:tx>
            <c:strRef>
              <c:f>'Graphique 5'!$A$11</c:f>
              <c:strCache>
                <c:ptCount val="1"/>
                <c:pt idx="0">
                  <c:v>Contrats d'apprentissage</c:v>
                </c:pt>
              </c:strCache>
            </c:strRef>
          </c:tx>
          <c:cat>
            <c:numRef>
              <c:f>'Graphique 5'!$B$3:$Q$3</c:f>
              <c:numCache>
                <c:formatCode>mmm\-yy</c:formatCode>
                <c:ptCount val="16"/>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numCache>
            </c:numRef>
          </c:cat>
          <c:val>
            <c:numRef>
              <c:f>'Graphique 5'!$B$11:$Q$11</c:f>
              <c:numCache>
                <c:formatCode>0</c:formatCode>
                <c:ptCount val="16"/>
                <c:pt idx="0">
                  <c:v>28.25</c:v>
                </c:pt>
                <c:pt idx="1">
                  <c:v>14.057</c:v>
                </c:pt>
                <c:pt idx="2">
                  <c:v>111.952</c:v>
                </c:pt>
                <c:pt idx="3">
                  <c:v>140.69900000000001</c:v>
                </c:pt>
                <c:pt idx="4">
                  <c:v>38.350999999999999</c:v>
                </c:pt>
                <c:pt idx="5">
                  <c:v>16.585999999999999</c:v>
                </c:pt>
                <c:pt idx="6">
                  <c:v>117.68300000000001</c:v>
                </c:pt>
                <c:pt idx="7">
                  <c:v>144.82400000000001</c:v>
                </c:pt>
                <c:pt idx="8">
                  <c:v>39.533999999999999</c:v>
                </c:pt>
                <c:pt idx="9">
                  <c:v>18.582000000000001</c:v>
                </c:pt>
                <c:pt idx="10">
                  <c:v>121.56</c:v>
                </c:pt>
                <c:pt idx="11">
                  <c:v>188.523</c:v>
                </c:pt>
                <c:pt idx="12">
                  <c:v>59.898075658546126</c:v>
                </c:pt>
                <c:pt idx="13">
                  <c:v>26.962913267706174</c:v>
                </c:pt>
                <c:pt idx="14">
                  <c:v>183.97786604163002</c:v>
                </c:pt>
                <c:pt idx="15">
                  <c:v>254.1611450321177</c:v>
                </c:pt>
              </c:numCache>
            </c:numRef>
          </c:val>
          <c:extLst>
            <c:ext xmlns:c16="http://schemas.microsoft.com/office/drawing/2014/chart" uri="{C3380CC4-5D6E-409C-BE32-E72D297353CC}">
              <c16:uniqueId val="{00000007-17CF-435F-B7EA-E63E21E1F624}"/>
            </c:ext>
          </c:extLst>
        </c:ser>
        <c:ser>
          <c:idx val="8"/>
          <c:order val="8"/>
          <c:tx>
            <c:strRef>
              <c:f>'Graphique 5'!$A$12</c:f>
              <c:strCache>
                <c:ptCount val="1"/>
                <c:pt idx="0">
                  <c:v>Contrats de professionnalisation jeune</c:v>
                </c:pt>
              </c:strCache>
            </c:strRef>
          </c:tx>
          <c:cat>
            <c:numRef>
              <c:f>'Graphique 5'!$B$3:$Q$3</c:f>
              <c:numCache>
                <c:formatCode>mmm\-yy</c:formatCode>
                <c:ptCount val="16"/>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numCache>
            </c:numRef>
          </c:cat>
          <c:val>
            <c:numRef>
              <c:f>'Graphique 5'!$B$12:$Q$12</c:f>
              <c:numCache>
                <c:formatCode>0</c:formatCode>
                <c:ptCount val="16"/>
                <c:pt idx="0">
                  <c:v>18.855</c:v>
                </c:pt>
                <c:pt idx="1">
                  <c:v>15.032999999999999</c:v>
                </c:pt>
                <c:pt idx="2">
                  <c:v>49.67</c:v>
                </c:pt>
                <c:pt idx="3">
                  <c:v>74.204999999999998</c:v>
                </c:pt>
                <c:pt idx="4">
                  <c:v>19.085000000000001</c:v>
                </c:pt>
                <c:pt idx="5">
                  <c:v>19.536999999999999</c:v>
                </c:pt>
                <c:pt idx="6">
                  <c:v>53.915999999999997</c:v>
                </c:pt>
                <c:pt idx="7">
                  <c:v>80.903000000000006</c:v>
                </c:pt>
                <c:pt idx="8">
                  <c:v>20.166</c:v>
                </c:pt>
                <c:pt idx="9">
                  <c:v>15.153</c:v>
                </c:pt>
                <c:pt idx="10">
                  <c:v>54.436999999999998</c:v>
                </c:pt>
                <c:pt idx="11">
                  <c:v>66.796000000000006</c:v>
                </c:pt>
                <c:pt idx="12">
                  <c:v>11.81</c:v>
                </c:pt>
                <c:pt idx="13">
                  <c:v>6.62</c:v>
                </c:pt>
                <c:pt idx="14">
                  <c:v>17.259</c:v>
                </c:pt>
                <c:pt idx="15">
                  <c:v>34.698999999999998</c:v>
                </c:pt>
              </c:numCache>
            </c:numRef>
          </c:val>
          <c:extLst>
            <c:ext xmlns:c16="http://schemas.microsoft.com/office/drawing/2014/chart" uri="{C3380CC4-5D6E-409C-BE32-E72D297353CC}">
              <c16:uniqueId val="{00000008-17CF-435F-B7EA-E63E21E1F624}"/>
            </c:ext>
          </c:extLst>
        </c:ser>
        <c:ser>
          <c:idx val="10"/>
          <c:order val="9"/>
          <c:tx>
            <c:strRef>
              <c:f>'Graphique 5'!$A$14</c:f>
              <c:strCache>
                <c:ptCount val="1"/>
                <c:pt idx="0">
                  <c:v>Aide à l'Embauche des jeunes</c:v>
                </c:pt>
              </c:strCache>
            </c:strRef>
          </c:tx>
          <c:cat>
            <c:numRef>
              <c:f>'Graphique 5'!$B$3:$Q$3</c:f>
              <c:numCache>
                <c:formatCode>mmm\-yy</c:formatCode>
                <c:ptCount val="16"/>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pt idx="15">
                  <c:v>44166</c:v>
                </c:pt>
              </c:numCache>
            </c:numRef>
          </c:cat>
          <c:val>
            <c:numRef>
              <c:f>'Graphique 5'!$B$14:$Q$14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131.58600000000001</c:v>
                </c:pt>
                <c:pt idx="15">
                  <c:v>122.857</c:v>
                </c:pt>
              </c:numCache>
            </c:numRef>
          </c:val>
          <c:extLst>
            <c:ext xmlns:c16="http://schemas.microsoft.com/office/drawing/2014/chart" uri="{C3380CC4-5D6E-409C-BE32-E72D297353CC}">
              <c16:uniqueId val="{00000009-17CF-435F-B7EA-E63E21E1F624}"/>
            </c:ext>
          </c:extLst>
        </c:ser>
        <c:dLbls>
          <c:showLegendKey val="0"/>
          <c:showVal val="0"/>
          <c:showCatName val="0"/>
          <c:showSerName val="0"/>
          <c:showPercent val="0"/>
          <c:showBubbleSize val="0"/>
        </c:dLbls>
        <c:axId val="92863872"/>
        <c:axId val="94927872"/>
      </c:areaChart>
      <c:dateAx>
        <c:axId val="92863872"/>
        <c:scaling>
          <c:orientation val="minMax"/>
        </c:scaling>
        <c:delete val="0"/>
        <c:axPos val="b"/>
        <c:numFmt formatCode="mmm\-yy" sourceLinked="1"/>
        <c:majorTickMark val="out"/>
        <c:minorTickMark val="none"/>
        <c:tickLblPos val="nextTo"/>
        <c:crossAx val="94927872"/>
        <c:crosses val="autoZero"/>
        <c:auto val="1"/>
        <c:lblOffset val="100"/>
        <c:baseTimeUnit val="months"/>
      </c:dateAx>
      <c:valAx>
        <c:axId val="94927872"/>
        <c:scaling>
          <c:orientation val="minMax"/>
        </c:scaling>
        <c:delete val="0"/>
        <c:axPos val="l"/>
        <c:majorGridlines/>
        <c:numFmt formatCode="0" sourceLinked="1"/>
        <c:majorTickMark val="out"/>
        <c:minorTickMark val="none"/>
        <c:tickLblPos val="nextTo"/>
        <c:crossAx val="928638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914400</xdr:colOff>
      <xdr:row>4</xdr:row>
      <xdr:rowOff>57150</xdr:rowOff>
    </xdr:from>
    <xdr:to>
      <xdr:col>8</xdr:col>
      <xdr:colOff>219075</xdr:colOff>
      <xdr:row>18</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4</xdr:row>
      <xdr:rowOff>142875</xdr:rowOff>
    </xdr:from>
    <xdr:to>
      <xdr:col>6</xdr:col>
      <xdr:colOff>5667375</xdr:colOff>
      <xdr:row>18</xdr:row>
      <xdr:rowOff>104775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19050</xdr:colOff>
      <xdr:row>0</xdr:row>
      <xdr:rowOff>0</xdr:rowOff>
    </xdr:from>
    <xdr:to>
      <xdr:col>9</xdr:col>
      <xdr:colOff>479899</xdr:colOff>
      <xdr:row>15</xdr:row>
      <xdr:rowOff>105270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304800</xdr:colOff>
      <xdr:row>4</xdr:row>
      <xdr:rowOff>152400</xdr:rowOff>
    </xdr:from>
    <xdr:to>
      <xdr:col>12</xdr:col>
      <xdr:colOff>304800</xdr:colOff>
      <xdr:row>19</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369794</xdr:colOff>
      <xdr:row>22</xdr:row>
      <xdr:rowOff>145676</xdr:rowOff>
    </xdr:from>
    <xdr:to>
      <xdr:col>23</xdr:col>
      <xdr:colOff>431028</xdr:colOff>
      <xdr:row>71</xdr:row>
      <xdr:rowOff>95332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laire-lise.dubost\AppData\Local\Microsoft\Windows\INetCache\Content.Outlook\7CDOM0IE\esp&#233;rance_forminit_1529ans_trim1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ow r="4">
          <cell r="B4" t="str">
            <v>espérance d'étude initiale entre 15 et 29 ans</v>
          </cell>
        </row>
        <row r="6">
          <cell r="A6" t="str">
            <v>2014Q1</v>
          </cell>
          <cell r="B6">
            <v>6.4434300000000002</v>
          </cell>
        </row>
        <row r="7">
          <cell r="A7" t="str">
            <v>2014Q2</v>
          </cell>
          <cell r="B7">
            <v>6.44625</v>
          </cell>
        </row>
        <row r="8">
          <cell r="A8" t="str">
            <v>2014Q3</v>
          </cell>
          <cell r="B8">
            <v>6.5243399999999996</v>
          </cell>
        </row>
        <row r="9">
          <cell r="A9" t="str">
            <v>2014Q4</v>
          </cell>
          <cell r="B9">
            <v>6.5308700000000002</v>
          </cell>
        </row>
        <row r="10">
          <cell r="A10" t="str">
            <v>2015Q1</v>
          </cell>
          <cell r="B10">
            <v>6.3870100000000001</v>
          </cell>
        </row>
        <row r="11">
          <cell r="A11" t="str">
            <v>2015Q2</v>
          </cell>
          <cell r="B11">
            <v>6.4528400000000001</v>
          </cell>
        </row>
        <row r="12">
          <cell r="A12" t="str">
            <v>2015Q3</v>
          </cell>
          <cell r="B12">
            <v>6.3526100000000003</v>
          </cell>
        </row>
        <row r="13">
          <cell r="A13" t="str">
            <v>2015Q4</v>
          </cell>
          <cell r="B13">
            <v>6.2919299999999998</v>
          </cell>
        </row>
        <row r="14">
          <cell r="A14" t="str">
            <v>2016Q1</v>
          </cell>
          <cell r="B14">
            <v>6.2930900000000003</v>
          </cell>
        </row>
        <row r="15">
          <cell r="A15" t="str">
            <v>2016Q2</v>
          </cell>
          <cell r="B15">
            <v>6.3060200000000002</v>
          </cell>
        </row>
        <row r="16">
          <cell r="A16" t="str">
            <v>2016Q3</v>
          </cell>
          <cell r="B16">
            <v>6.2969099999999996</v>
          </cell>
        </row>
        <row r="17">
          <cell r="A17" t="str">
            <v>2016Q4</v>
          </cell>
          <cell r="B17">
            <v>6.30905</v>
          </cell>
        </row>
        <row r="18">
          <cell r="A18" t="str">
            <v>2017Q1</v>
          </cell>
          <cell r="B18">
            <v>6.2984600000000004</v>
          </cell>
        </row>
        <row r="19">
          <cell r="A19" t="str">
            <v>2017Q2</v>
          </cell>
          <cell r="B19">
            <v>6.2686599999999997</v>
          </cell>
        </row>
        <row r="20">
          <cell r="A20" t="str">
            <v>2017Q3</v>
          </cell>
          <cell r="B20">
            <v>6.2755400000000003</v>
          </cell>
        </row>
        <row r="21">
          <cell r="A21" t="str">
            <v>2017Q4</v>
          </cell>
          <cell r="B21">
            <v>6.2679099999999996</v>
          </cell>
        </row>
        <row r="22">
          <cell r="A22" t="str">
            <v>2018Q1</v>
          </cell>
          <cell r="B22">
            <v>6.2861000000000002</v>
          </cell>
        </row>
        <row r="23">
          <cell r="A23" t="str">
            <v>2018Q2</v>
          </cell>
          <cell r="B23">
            <v>6.3457999999999997</v>
          </cell>
        </row>
        <row r="24">
          <cell r="A24" t="str">
            <v>2018Q3</v>
          </cell>
          <cell r="B24">
            <v>6.2551399999999999</v>
          </cell>
        </row>
        <row r="25">
          <cell r="A25" t="str">
            <v>2018Q4</v>
          </cell>
          <cell r="B25">
            <v>6.3680599999999998</v>
          </cell>
        </row>
        <row r="26">
          <cell r="A26" t="str">
            <v>2019Q1</v>
          </cell>
          <cell r="B26">
            <v>6.4414499999999997</v>
          </cell>
        </row>
        <row r="27">
          <cell r="A27" t="str">
            <v>2019Q2</v>
          </cell>
          <cell r="B27">
            <v>6.4332200000000004</v>
          </cell>
        </row>
        <row r="28">
          <cell r="A28" t="str">
            <v>2019Q3</v>
          </cell>
          <cell r="B28">
            <v>6.4318900000000001</v>
          </cell>
        </row>
        <row r="29">
          <cell r="A29" t="str">
            <v>2019Q4</v>
          </cell>
          <cell r="B29">
            <v>6.44618</v>
          </cell>
        </row>
        <row r="30">
          <cell r="A30" t="str">
            <v>2020Q1</v>
          </cell>
          <cell r="B30">
            <v>6.4647500000000004</v>
          </cell>
        </row>
        <row r="31">
          <cell r="A31" t="str">
            <v>2020Q2</v>
          </cell>
          <cell r="B31">
            <v>6.5522400000000003</v>
          </cell>
        </row>
        <row r="32">
          <cell r="A32" t="str">
            <v>2020Q3</v>
          </cell>
          <cell r="B32">
            <v>6.6078900000000003</v>
          </cell>
        </row>
        <row r="33">
          <cell r="A33" t="str">
            <v>2020Q4</v>
          </cell>
          <cell r="B33">
            <v>6.66031</v>
          </cell>
        </row>
      </sheetData>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51"/>
  <sheetViews>
    <sheetView tabSelected="1" topLeftCell="A16" zoomScale="96" zoomScaleNormal="96" workbookViewId="0">
      <selection activeCell="A34" sqref="A34"/>
    </sheetView>
  </sheetViews>
  <sheetFormatPr baseColWidth="10" defaultColWidth="11.42578125" defaultRowHeight="11.25" x14ac:dyDescent="0.2"/>
  <cols>
    <col min="1" max="1" width="161" style="19" customWidth="1"/>
    <col min="2" max="16384" width="11.42578125" style="18"/>
  </cols>
  <sheetData>
    <row r="1" spans="1:12" s="2" customFormat="1" ht="58.5" customHeight="1" x14ac:dyDescent="0.25">
      <c r="A1" s="122" t="s">
        <v>249</v>
      </c>
      <c r="B1" s="1"/>
      <c r="C1" s="1"/>
    </row>
    <row r="2" spans="1:12" s="4" customFormat="1" ht="45.75" customHeight="1" x14ac:dyDescent="0.25">
      <c r="A2" s="123">
        <v>44440</v>
      </c>
      <c r="B2" s="3"/>
      <c r="C2" s="3"/>
    </row>
    <row r="3" spans="1:12" s="5" customFormat="1" ht="27.75" customHeight="1" x14ac:dyDescent="0.25">
      <c r="A3" s="20" t="s">
        <v>25</v>
      </c>
    </row>
    <row r="4" spans="1:12" s="4" customFormat="1" ht="15" customHeight="1" x14ac:dyDescent="0.25">
      <c r="A4" s="6"/>
      <c r="B4" s="3"/>
      <c r="C4" s="3"/>
    </row>
    <row r="5" spans="1:12" s="4" customFormat="1" ht="186" customHeight="1" x14ac:dyDescent="0.25">
      <c r="A5" s="128" t="s">
        <v>38</v>
      </c>
      <c r="B5" s="129"/>
      <c r="C5" s="129"/>
      <c r="D5" s="129"/>
      <c r="E5" s="129"/>
      <c r="F5" s="129"/>
      <c r="G5" s="129"/>
      <c r="H5" s="129"/>
      <c r="I5" s="129"/>
      <c r="J5" s="129"/>
      <c r="K5" s="129"/>
      <c r="L5" s="129"/>
    </row>
    <row r="6" spans="1:12" s="8" customFormat="1" ht="27.75" customHeight="1" x14ac:dyDescent="0.25">
      <c r="A6" s="20" t="s">
        <v>26</v>
      </c>
      <c r="B6" s="7"/>
      <c r="C6" s="7"/>
    </row>
    <row r="7" spans="1:12" s="5" customFormat="1" ht="14.25" customHeight="1" x14ac:dyDescent="0.25">
      <c r="A7" s="27"/>
    </row>
    <row r="8" spans="1:12" s="10" customFormat="1" ht="145.5" customHeight="1" x14ac:dyDescent="0.25">
      <c r="A8" s="130" t="s">
        <v>27</v>
      </c>
      <c r="B8" s="130"/>
      <c r="C8" s="130"/>
      <c r="D8" s="130"/>
      <c r="E8" s="130"/>
      <c r="F8" s="130"/>
      <c r="G8" s="130"/>
      <c r="H8" s="130"/>
      <c r="I8" s="130"/>
      <c r="J8" s="130"/>
      <c r="K8" s="130"/>
      <c r="L8" s="130"/>
    </row>
    <row r="9" spans="1:12" s="5" customFormat="1" ht="14.25" customHeight="1" x14ac:dyDescent="0.25">
      <c r="A9" s="27"/>
    </row>
    <row r="10" spans="1:12" s="5" customFormat="1" ht="14.25" customHeight="1" x14ac:dyDescent="0.25">
      <c r="A10" s="20" t="s">
        <v>0</v>
      </c>
    </row>
    <row r="11" spans="1:12" s="5" customFormat="1" ht="14.25" customHeight="1" x14ac:dyDescent="0.25">
      <c r="A11" s="9"/>
    </row>
    <row r="12" spans="1:12" s="5" customFormat="1" ht="15" x14ac:dyDescent="0.25">
      <c r="A12" s="131" t="s">
        <v>28</v>
      </c>
      <c r="B12" s="132"/>
      <c r="C12" s="132"/>
      <c r="D12" s="132"/>
      <c r="E12" s="132"/>
      <c r="F12" s="132"/>
      <c r="G12" s="132"/>
      <c r="H12" s="132"/>
      <c r="I12" s="132"/>
      <c r="J12" s="132"/>
      <c r="K12" s="132"/>
      <c r="L12" s="132"/>
    </row>
    <row r="13" spans="1:12" s="10" customFormat="1" ht="12" customHeight="1" x14ac:dyDescent="0.25">
      <c r="A13" s="11"/>
    </row>
    <row r="14" spans="1:12" s="10" customFormat="1" ht="12.75" customHeight="1" x14ac:dyDescent="0.25">
      <c r="A14" s="20" t="s">
        <v>1</v>
      </c>
    </row>
    <row r="15" spans="1:12" s="15" customFormat="1" ht="18.75" customHeight="1" x14ac:dyDescent="0.25">
      <c r="A15" s="12"/>
      <c r="B15" s="14"/>
    </row>
    <row r="16" spans="1:12" s="126" customFormat="1" ht="18" customHeight="1" x14ac:dyDescent="0.2">
      <c r="A16" s="124" t="s">
        <v>4</v>
      </c>
      <c r="B16" s="125"/>
    </row>
    <row r="17" spans="1:2" s="126" customFormat="1" ht="9.75" customHeight="1" x14ac:dyDescent="0.2">
      <c r="A17" s="124"/>
      <c r="B17" s="125"/>
    </row>
    <row r="18" spans="1:2" s="126" customFormat="1" ht="12.75" customHeight="1" x14ac:dyDescent="0.2">
      <c r="A18" s="124" t="s">
        <v>30</v>
      </c>
      <c r="B18" s="125"/>
    </row>
    <row r="19" spans="1:2" s="126" customFormat="1" ht="12.75" customHeight="1" x14ac:dyDescent="0.2">
      <c r="A19" s="124"/>
      <c r="B19" s="125"/>
    </row>
    <row r="20" spans="1:2" s="126" customFormat="1" ht="12.75" customHeight="1" x14ac:dyDescent="0.2">
      <c r="A20" s="124" t="s">
        <v>20</v>
      </c>
      <c r="B20" s="125"/>
    </row>
    <row r="21" spans="1:2" s="126" customFormat="1" ht="12.75" customHeight="1" x14ac:dyDescent="0.2">
      <c r="A21" s="124"/>
      <c r="B21" s="125"/>
    </row>
    <row r="22" spans="1:2" s="126" customFormat="1" ht="12.75" customHeight="1" x14ac:dyDescent="0.2">
      <c r="A22" s="124" t="s">
        <v>31</v>
      </c>
      <c r="B22" s="125"/>
    </row>
    <row r="23" spans="1:2" s="126" customFormat="1" ht="12.75" customHeight="1" x14ac:dyDescent="0.2">
      <c r="A23" s="124"/>
      <c r="B23" s="125"/>
    </row>
    <row r="24" spans="1:2" s="126" customFormat="1" ht="12.75" customHeight="1" x14ac:dyDescent="0.2">
      <c r="A24" s="124" t="s">
        <v>32</v>
      </c>
    </row>
    <row r="25" spans="1:2" s="126" customFormat="1" ht="12.75" customHeight="1" x14ac:dyDescent="0.2">
      <c r="A25" s="124"/>
    </row>
    <row r="26" spans="1:2" s="126" customFormat="1" ht="12.75" customHeight="1" x14ac:dyDescent="0.2">
      <c r="A26" s="124" t="s">
        <v>36</v>
      </c>
    </row>
    <row r="27" spans="1:2" s="126" customFormat="1" ht="12.75" customHeight="1" x14ac:dyDescent="0.2">
      <c r="A27" s="124"/>
    </row>
    <row r="28" spans="1:2" s="126" customFormat="1" ht="12.75" customHeight="1" x14ac:dyDescent="0.2">
      <c r="A28" s="124" t="s">
        <v>37</v>
      </c>
    </row>
    <row r="29" spans="1:2" s="126" customFormat="1" ht="12.75" customHeight="1" x14ac:dyDescent="0.2">
      <c r="A29" s="124"/>
    </row>
    <row r="30" spans="1:2" s="126" customFormat="1" ht="12.75" customHeight="1" x14ac:dyDescent="0.2">
      <c r="A30" s="124" t="s">
        <v>33</v>
      </c>
    </row>
    <row r="31" spans="1:2" s="126" customFormat="1" ht="12.75" customHeight="1" x14ac:dyDescent="0.2">
      <c r="A31" s="124"/>
    </row>
    <row r="32" spans="1:2" s="127" customFormat="1" ht="12.75" customHeight="1" x14ac:dyDescent="0.2">
      <c r="A32" s="124" t="s">
        <v>34</v>
      </c>
    </row>
    <row r="33" spans="1:1" s="127" customFormat="1" ht="12.75" customHeight="1" x14ac:dyDescent="0.2">
      <c r="A33" s="124"/>
    </row>
    <row r="34" spans="1:1" s="127" customFormat="1" ht="12.75" customHeight="1" x14ac:dyDescent="0.2">
      <c r="A34" s="124" t="s">
        <v>35</v>
      </c>
    </row>
    <row r="35" spans="1:1" s="127" customFormat="1" ht="12.75" customHeight="1" x14ac:dyDescent="0.2">
      <c r="A35" s="124"/>
    </row>
    <row r="36" spans="1:1" s="127" customFormat="1" ht="12.75" customHeight="1" x14ac:dyDescent="0.2">
      <c r="A36" s="124" t="s">
        <v>128</v>
      </c>
    </row>
    <row r="37" spans="1:1" s="127" customFormat="1" ht="12.75" customHeight="1" x14ac:dyDescent="0.2">
      <c r="A37" s="124"/>
    </row>
    <row r="38" spans="1:1" s="127" customFormat="1" ht="12.75" customHeight="1" x14ac:dyDescent="0.2">
      <c r="A38" s="124" t="s">
        <v>129</v>
      </c>
    </row>
    <row r="39" spans="1:1" x14ac:dyDescent="0.2">
      <c r="A39" s="13"/>
    </row>
    <row r="40" spans="1:1" ht="12.75" x14ac:dyDescent="0.2">
      <c r="A40" s="21" t="s">
        <v>2</v>
      </c>
    </row>
    <row r="41" spans="1:1" x14ac:dyDescent="0.2">
      <c r="A41" s="16"/>
    </row>
    <row r="42" spans="1:1" ht="12" x14ac:dyDescent="0.2">
      <c r="A42" s="22" t="s">
        <v>3</v>
      </c>
    </row>
    <row r="43" spans="1:1" x14ac:dyDescent="0.2">
      <c r="A43" s="17"/>
    </row>
    <row r="44" spans="1:1" x14ac:dyDescent="0.2">
      <c r="A44" s="14"/>
    </row>
    <row r="45" spans="1:1" ht="15" x14ac:dyDescent="0.25">
      <c r="A45" s="23"/>
    </row>
    <row r="46" spans="1:1" x14ac:dyDescent="0.2">
      <c r="A46" s="14"/>
    </row>
    <row r="47" spans="1:1" x14ac:dyDescent="0.2">
      <c r="A47" s="14"/>
    </row>
    <row r="48" spans="1:1" x14ac:dyDescent="0.2">
      <c r="A48" s="14"/>
    </row>
    <row r="49" spans="1:1" x14ac:dyDescent="0.2">
      <c r="A49" s="14"/>
    </row>
    <row r="50" spans="1:1" x14ac:dyDescent="0.2">
      <c r="A50" s="14"/>
    </row>
    <row r="51" spans="1:1" x14ac:dyDescent="0.2">
      <c r="A51" s="14"/>
    </row>
  </sheetData>
  <mergeCells count="3">
    <mergeCell ref="A5:L5"/>
    <mergeCell ref="A8:L8"/>
    <mergeCell ref="A12:L12"/>
  </mergeCells>
  <hyperlinks>
    <hyperlink ref="A42" r:id="rId1" display="mailto:DARES.communication@dares.travail.gouv.fr"/>
    <hyperlink ref="A16" location="'Figure 1'!A1" display="Figure 1"/>
    <hyperlink ref="A24" location="'Graphique 4'!A1" display="Graphique 4"/>
    <hyperlink ref="A18" location="'Figure 2'!A1" display="Figure 2"/>
    <hyperlink ref="A20" location="'Figure 3'!A1" display="Figure 3"/>
    <hyperlink ref="A22" location="'Figure 1'!A1" display="Figure 1"/>
    <hyperlink ref="A34" location="'Tableau 5'!A1" display="Tableau 5"/>
    <hyperlink ref="A26:A32" location="'Graphique 4'!A1" display="Graphique 4"/>
    <hyperlink ref="A26" location="'Tableau 2'!A1" display="Tableau 2"/>
    <hyperlink ref="A28" location="'Tableau 3'!A1" display="Tableau 3"/>
    <hyperlink ref="A30" location="'Graphique 5'!A1" display="Graphique 5"/>
    <hyperlink ref="A32" location="'Tableau 4'!A1" display="Tableau 4"/>
    <hyperlink ref="A36" location="'Tableau complémentaire A'!A1" display="Tableau complémentaire - Répartition des jeunes en emploi selon le secteur d'activité en 2020"/>
    <hyperlink ref="A38" location="'Tableau complémentaire B'!A1" display="Tableau complémentaire B - Evolution des DPAE entre 2019 et 2020 par secteur pour les moins de 30 an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A14" sqref="A14:A15"/>
    </sheetView>
  </sheetViews>
  <sheetFormatPr baseColWidth="10" defaultRowHeight="15" x14ac:dyDescent="0.25"/>
  <cols>
    <col min="1" max="1" width="26.7109375" customWidth="1"/>
    <col min="2" max="7" width="8.7109375" customWidth="1"/>
  </cols>
  <sheetData>
    <row r="1" spans="1:9" x14ac:dyDescent="0.25">
      <c r="A1" s="23" t="s">
        <v>243</v>
      </c>
    </row>
    <row r="3" spans="1:9" ht="45" customHeight="1" x14ac:dyDescent="0.25">
      <c r="A3" s="34"/>
      <c r="B3" s="134" t="s">
        <v>66</v>
      </c>
      <c r="C3" s="135"/>
      <c r="D3" s="134" t="s">
        <v>67</v>
      </c>
      <c r="E3" s="135"/>
      <c r="F3" s="134" t="s">
        <v>68</v>
      </c>
      <c r="G3" s="135"/>
      <c r="H3" s="136" t="s">
        <v>182</v>
      </c>
      <c r="I3" s="137"/>
    </row>
    <row r="4" spans="1:9" x14ac:dyDescent="0.25">
      <c r="A4" s="35"/>
      <c r="B4" s="43" t="s">
        <v>63</v>
      </c>
      <c r="C4" s="44" t="s">
        <v>64</v>
      </c>
      <c r="D4" s="43" t="s">
        <v>63</v>
      </c>
      <c r="E4" s="44" t="s">
        <v>64</v>
      </c>
      <c r="F4" s="43" t="s">
        <v>63</v>
      </c>
      <c r="G4" s="44" t="s">
        <v>64</v>
      </c>
      <c r="H4" s="43" t="s">
        <v>63</v>
      </c>
      <c r="I4" s="44" t="s">
        <v>64</v>
      </c>
    </row>
    <row r="5" spans="1:9" x14ac:dyDescent="0.25">
      <c r="A5" s="45" t="s">
        <v>65</v>
      </c>
      <c r="B5" s="41">
        <v>15000</v>
      </c>
      <c r="C5" s="42">
        <v>19000</v>
      </c>
      <c r="D5" s="41">
        <v>48000</v>
      </c>
      <c r="E5" s="42">
        <v>59000</v>
      </c>
      <c r="F5" s="41">
        <v>52000</v>
      </c>
      <c r="G5" s="42">
        <v>97000</v>
      </c>
      <c r="H5" s="41">
        <v>189000</v>
      </c>
      <c r="I5" s="42">
        <v>231000</v>
      </c>
    </row>
    <row r="6" spans="1:9" x14ac:dyDescent="0.25">
      <c r="A6" s="40" t="s">
        <v>47</v>
      </c>
      <c r="B6" s="46"/>
      <c r="C6" s="47"/>
      <c r="D6" s="46"/>
      <c r="E6" s="47"/>
      <c r="F6" s="46"/>
      <c r="G6" s="47"/>
      <c r="H6" s="98"/>
      <c r="I6" s="99"/>
    </row>
    <row r="7" spans="1:9" x14ac:dyDescent="0.25">
      <c r="A7" s="36" t="s">
        <v>49</v>
      </c>
      <c r="B7" s="39">
        <v>66</v>
      </c>
      <c r="C7" s="37">
        <v>64</v>
      </c>
      <c r="D7" s="39">
        <v>48</v>
      </c>
      <c r="E7" s="37">
        <v>47</v>
      </c>
      <c r="F7" s="39">
        <v>49</v>
      </c>
      <c r="G7" s="37">
        <v>46</v>
      </c>
      <c r="H7" s="39">
        <v>48</v>
      </c>
      <c r="I7" s="37">
        <v>49</v>
      </c>
    </row>
    <row r="8" spans="1:9" x14ac:dyDescent="0.25">
      <c r="A8" s="36" t="s">
        <v>48</v>
      </c>
      <c r="B8" s="39">
        <v>34</v>
      </c>
      <c r="C8" s="37">
        <v>36</v>
      </c>
      <c r="D8" s="39">
        <v>52</v>
      </c>
      <c r="E8" s="37">
        <v>53</v>
      </c>
      <c r="F8" s="39">
        <v>51</v>
      </c>
      <c r="G8" s="37">
        <v>54</v>
      </c>
      <c r="H8" s="39">
        <v>52</v>
      </c>
      <c r="I8" s="37">
        <v>51</v>
      </c>
    </row>
    <row r="9" spans="1:9" x14ac:dyDescent="0.25">
      <c r="A9" s="40" t="s">
        <v>135</v>
      </c>
      <c r="B9" s="46"/>
      <c r="C9" s="47"/>
      <c r="D9" s="46"/>
      <c r="E9" s="47"/>
      <c r="F9" s="46"/>
      <c r="G9" s="47"/>
      <c r="H9" s="98"/>
      <c r="I9" s="99"/>
    </row>
    <row r="10" spans="1:9" x14ac:dyDescent="0.25">
      <c r="A10" s="36" t="s">
        <v>132</v>
      </c>
      <c r="B10" s="39">
        <v>16</v>
      </c>
      <c r="C10" s="37">
        <v>17</v>
      </c>
      <c r="D10" s="39">
        <v>5</v>
      </c>
      <c r="E10" s="37">
        <v>6</v>
      </c>
      <c r="F10" s="86">
        <v>35.42</v>
      </c>
      <c r="G10" s="87">
        <v>37.4</v>
      </c>
      <c r="H10" s="86">
        <v>18</v>
      </c>
      <c r="I10" s="87">
        <v>21</v>
      </c>
    </row>
    <row r="11" spans="1:9" x14ac:dyDescent="0.25">
      <c r="A11" s="36" t="s">
        <v>133</v>
      </c>
      <c r="B11" s="39">
        <v>38</v>
      </c>
      <c r="C11" s="37">
        <v>38</v>
      </c>
      <c r="D11" s="39">
        <v>40</v>
      </c>
      <c r="E11" s="37">
        <v>42</v>
      </c>
      <c r="F11" s="86">
        <v>36.53</v>
      </c>
      <c r="G11" s="87">
        <v>34.93</v>
      </c>
      <c r="H11" s="86">
        <v>40</v>
      </c>
      <c r="I11" s="87">
        <v>38</v>
      </c>
    </row>
    <row r="12" spans="1:9" x14ac:dyDescent="0.25">
      <c r="A12" s="36" t="s">
        <v>134</v>
      </c>
      <c r="B12" s="39">
        <v>30</v>
      </c>
      <c r="C12" s="37">
        <v>28</v>
      </c>
      <c r="D12" s="39">
        <v>31</v>
      </c>
      <c r="E12" s="37">
        <v>29</v>
      </c>
      <c r="F12" s="86">
        <v>25.540000000000003</v>
      </c>
      <c r="G12" s="87">
        <v>24.97</v>
      </c>
      <c r="H12" s="86">
        <v>23</v>
      </c>
      <c r="I12" s="87">
        <v>20</v>
      </c>
    </row>
    <row r="13" spans="1:9" x14ac:dyDescent="0.25">
      <c r="A13" s="38" t="s">
        <v>136</v>
      </c>
      <c r="B13" s="48">
        <v>17</v>
      </c>
      <c r="C13" s="49">
        <v>17</v>
      </c>
      <c r="D13" s="48">
        <v>23</v>
      </c>
      <c r="E13" s="49">
        <v>21</v>
      </c>
      <c r="F13" s="88">
        <v>2.31</v>
      </c>
      <c r="G13" s="89">
        <v>2.5</v>
      </c>
      <c r="H13" s="88">
        <v>20</v>
      </c>
      <c r="I13" s="89">
        <v>21</v>
      </c>
    </row>
    <row r="14" spans="1:9" x14ac:dyDescent="0.25">
      <c r="A14" s="121" t="s">
        <v>244</v>
      </c>
    </row>
    <row r="15" spans="1:9" x14ac:dyDescent="0.25">
      <c r="A15" s="121" t="s">
        <v>245</v>
      </c>
    </row>
  </sheetData>
  <mergeCells count="4">
    <mergeCell ref="B3:C3"/>
    <mergeCell ref="D3:E3"/>
    <mergeCell ref="F3:G3"/>
    <mergeCell ref="H3:I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G10" sqref="G10"/>
    </sheetView>
  </sheetViews>
  <sheetFormatPr baseColWidth="10" defaultRowHeight="15" x14ac:dyDescent="0.25"/>
  <cols>
    <col min="1" max="1" width="80.85546875" customWidth="1"/>
    <col min="3" max="3" width="13.7109375" customWidth="1"/>
  </cols>
  <sheetData>
    <row r="1" spans="1:8" x14ac:dyDescent="0.25">
      <c r="A1" s="23" t="s">
        <v>104</v>
      </c>
    </row>
    <row r="2" spans="1:8" ht="16.5" customHeight="1" x14ac:dyDescent="0.25">
      <c r="A2" s="84"/>
      <c r="B2" s="84" t="s">
        <v>84</v>
      </c>
      <c r="C2" s="84" t="s">
        <v>85</v>
      </c>
      <c r="D2" s="84" t="s">
        <v>86</v>
      </c>
      <c r="E2" s="84" t="s">
        <v>53</v>
      </c>
      <c r="F2" s="84" t="s">
        <v>51</v>
      </c>
      <c r="G2" s="84" t="s">
        <v>52</v>
      </c>
      <c r="H2" s="84" t="s">
        <v>50</v>
      </c>
    </row>
    <row r="3" spans="1:8" x14ac:dyDescent="0.25">
      <c r="A3" s="84" t="s">
        <v>87</v>
      </c>
      <c r="B3" s="85">
        <v>2.0633693681729973E-2</v>
      </c>
      <c r="C3" s="85">
        <v>1.2375524634646471E-2</v>
      </c>
      <c r="D3" s="85">
        <v>2.814175887786979E-2</v>
      </c>
      <c r="E3" s="85">
        <v>1.6525994285526618E-2</v>
      </c>
      <c r="F3" s="85">
        <v>2.6663831772421296E-2</v>
      </c>
      <c r="G3" s="85">
        <v>2.5453166878262098E-2</v>
      </c>
      <c r="H3" s="85">
        <v>1.6076936885826617E-2</v>
      </c>
    </row>
    <row r="4" spans="1:8" x14ac:dyDescent="0.25">
      <c r="A4" s="84" t="s">
        <v>88</v>
      </c>
      <c r="B4" s="85">
        <v>3.1276896151258629E-2</v>
      </c>
      <c r="C4" s="85">
        <v>2.8578531115059893E-2</v>
      </c>
      <c r="D4" s="85">
        <v>3.3730642823313291E-2</v>
      </c>
      <c r="E4" s="85">
        <v>6.5900357975631388E-2</v>
      </c>
      <c r="F4" s="85">
        <v>3.148384007067969E-2</v>
      </c>
      <c r="G4" s="85">
        <v>5.2577056002257018E-2</v>
      </c>
      <c r="H4" s="85">
        <v>1.7428101203029567E-2</v>
      </c>
    </row>
    <row r="5" spans="1:8" hidden="1" x14ac:dyDescent="0.25">
      <c r="A5" s="84" t="s">
        <v>89</v>
      </c>
      <c r="B5" s="85">
        <v>2.4805533387872101E-4</v>
      </c>
      <c r="C5" s="85" t="e">
        <v>#VALUE!</v>
      </c>
      <c r="D5" s="85">
        <v>4.7361396156550941E-4</v>
      </c>
      <c r="E5" s="85">
        <v>2.3186311537324706E-3</v>
      </c>
      <c r="F5" s="85">
        <v>8.6698222067174601E-5</v>
      </c>
      <c r="G5" s="85" t="e">
        <v>#VALUE!</v>
      </c>
      <c r="H5" s="85" t="e">
        <v>#VALUE!</v>
      </c>
    </row>
    <row r="6" spans="1:8" x14ac:dyDescent="0.25">
      <c r="A6" s="84" t="s">
        <v>90</v>
      </c>
      <c r="B6" s="85">
        <v>1.2895745349902094E-2</v>
      </c>
      <c r="C6" s="85">
        <v>6.1397543835189422E-3</v>
      </c>
      <c r="D6" s="85">
        <v>1.903904205596299E-2</v>
      </c>
      <c r="E6" s="85">
        <v>6.9230516601530429E-3</v>
      </c>
      <c r="F6" s="85">
        <v>1.012098530465136E-2</v>
      </c>
      <c r="G6" s="85">
        <v>6.3743123148539988E-3</v>
      </c>
      <c r="H6" s="85">
        <v>1.8065313583860574E-2</v>
      </c>
    </row>
    <row r="7" spans="1:8" x14ac:dyDescent="0.25">
      <c r="A7" s="84" t="s">
        <v>91</v>
      </c>
      <c r="B7" s="85">
        <v>8.0192029906954194E-3</v>
      </c>
      <c r="C7" s="85">
        <v>3.8393194184858166E-3</v>
      </c>
      <c r="D7" s="85">
        <v>1.1820017126646288E-2</v>
      </c>
      <c r="E7" s="85">
        <v>3.9475844855331862E-3</v>
      </c>
      <c r="F7" s="85">
        <v>6.4342466234138867E-3</v>
      </c>
      <c r="G7" s="85">
        <v>4.1128861616589081E-3</v>
      </c>
      <c r="H7" s="85">
        <v>1.1169716378824817E-2</v>
      </c>
    </row>
    <row r="8" spans="1:8" x14ac:dyDescent="0.25">
      <c r="A8" s="84" t="s">
        <v>92</v>
      </c>
      <c r="B8" s="85">
        <v>4.7917901201314443E-2</v>
      </c>
      <c r="C8" s="85">
        <v>2.8774508707850019E-2</v>
      </c>
      <c r="D8" s="85">
        <v>6.5325238840172037E-2</v>
      </c>
      <c r="E8" s="85">
        <v>4.8441656540444675E-2</v>
      </c>
      <c r="F8" s="85">
        <v>4.6885159947898498E-2</v>
      </c>
      <c r="G8" s="85">
        <v>4.9394308082945405E-2</v>
      </c>
      <c r="H8" s="85">
        <v>4.8241773451128553E-2</v>
      </c>
    </row>
    <row r="9" spans="1:8" x14ac:dyDescent="0.25">
      <c r="A9" s="84" t="s">
        <v>93</v>
      </c>
      <c r="B9" s="85">
        <v>1.0286779527667565E-2</v>
      </c>
      <c r="C9" s="85">
        <v>4.4982776331694051E-3</v>
      </c>
      <c r="D9" s="85">
        <v>1.5550325071400892E-2</v>
      </c>
      <c r="E9" s="85">
        <v>1.0423987651482808E-2</v>
      </c>
      <c r="F9" s="85">
        <v>1.2065502571015133E-2</v>
      </c>
      <c r="G9" s="85">
        <v>1.0597404429397658E-2</v>
      </c>
      <c r="H9" s="85">
        <v>8.9853797443202443E-3</v>
      </c>
    </row>
    <row r="10" spans="1:8" x14ac:dyDescent="0.25">
      <c r="A10" s="84" t="s">
        <v>94</v>
      </c>
      <c r="B10" s="85">
        <v>6.4912823583798226E-2</v>
      </c>
      <c r="C10" s="85">
        <v>1.4047252959722001E-2</v>
      </c>
      <c r="D10" s="85">
        <v>0.11116652553927409</v>
      </c>
      <c r="E10" s="85">
        <v>0.12841144208348385</v>
      </c>
      <c r="F10" s="85">
        <v>6.4167005546621969E-2</v>
      </c>
      <c r="G10" s="85">
        <v>0.13861263930032444</v>
      </c>
      <c r="H10" s="85">
        <v>2.9529655041994351E-2</v>
      </c>
    </row>
    <row r="11" spans="1:8" x14ac:dyDescent="0.25">
      <c r="A11" s="84" t="s">
        <v>95</v>
      </c>
      <c r="B11" s="85">
        <v>0.16146961510080693</v>
      </c>
      <c r="C11" s="85">
        <v>0.16462512380128136</v>
      </c>
      <c r="D11" s="85">
        <v>0.15859968138697131</v>
      </c>
      <c r="E11" s="85">
        <v>0.16905645505599526</v>
      </c>
      <c r="F11" s="85">
        <v>0.21626665070318452</v>
      </c>
      <c r="G11" s="85">
        <v>0.16570567075751164</v>
      </c>
      <c r="H11" s="85">
        <v>0.1217843042942633</v>
      </c>
    </row>
    <row r="12" spans="1:8" x14ac:dyDescent="0.25">
      <c r="A12" s="84" t="s">
        <v>96</v>
      </c>
      <c r="B12" s="85">
        <v>3.4138928526238115E-2</v>
      </c>
      <c r="C12" s="85">
        <v>1.8535008306030189E-2</v>
      </c>
      <c r="D12" s="85">
        <v>4.8326564002468535E-2</v>
      </c>
      <c r="E12" s="85">
        <v>4.8113238530000983E-2</v>
      </c>
      <c r="F12" s="85">
        <v>4.2975482981345431E-2</v>
      </c>
      <c r="G12" s="85">
        <v>3.8439836366201158E-2</v>
      </c>
      <c r="H12" s="85">
        <v>2.4008518090665044E-2</v>
      </c>
    </row>
    <row r="13" spans="1:8" x14ac:dyDescent="0.25">
      <c r="A13" s="84" t="s">
        <v>97</v>
      </c>
      <c r="B13" s="85">
        <v>6.7620134576282659E-2</v>
      </c>
      <c r="C13" s="85">
        <v>7.039804495910118E-2</v>
      </c>
      <c r="D13" s="85">
        <v>6.5094411833651472E-2</v>
      </c>
      <c r="E13" s="85">
        <v>0.10433840191796118</v>
      </c>
      <c r="F13" s="85">
        <v>9.0481980187392008E-2</v>
      </c>
      <c r="G13" s="85">
        <v>8.1362850895753985E-2</v>
      </c>
      <c r="H13" s="85">
        <v>4.0286896309786623E-2</v>
      </c>
    </row>
    <row r="14" spans="1:8" x14ac:dyDescent="0.25">
      <c r="A14" s="84" t="s">
        <v>98</v>
      </c>
      <c r="B14" s="85">
        <v>4.8711552989254697E-2</v>
      </c>
      <c r="C14" s="85">
        <v>3.4147451436357924E-2</v>
      </c>
      <c r="D14" s="85">
        <v>6.1954925346001312E-2</v>
      </c>
      <c r="E14" s="85">
        <v>8.703077276757858E-3</v>
      </c>
      <c r="F14" s="85">
        <v>1.8786679024603715E-2</v>
      </c>
      <c r="G14" s="85">
        <v>5.2722527860064889E-3</v>
      </c>
      <c r="H14" s="85">
        <v>9.0488269125621287E-2</v>
      </c>
    </row>
    <row r="15" spans="1:8" x14ac:dyDescent="0.25">
      <c r="A15" s="84" t="s">
        <v>99</v>
      </c>
      <c r="B15" s="85">
        <v>3.2399409177295668E-2</v>
      </c>
      <c r="C15" s="85">
        <v>3.7981509711413133E-2</v>
      </c>
      <c r="D15" s="85">
        <v>2.7323698398802092E-2</v>
      </c>
      <c r="E15" s="85">
        <v>2.5485237610430554E-3</v>
      </c>
      <c r="F15" s="85">
        <v>1.2104723195283617E-2</v>
      </c>
      <c r="G15" s="85">
        <v>3.1607067287346595E-3</v>
      </c>
      <c r="H15" s="85">
        <v>6.1173758908982773E-2</v>
      </c>
    </row>
    <row r="16" spans="1:8" x14ac:dyDescent="0.25">
      <c r="A16" s="84" t="s">
        <v>100</v>
      </c>
      <c r="B16" s="85">
        <v>1.0797297449665438E-2</v>
      </c>
      <c r="C16" s="85">
        <v>1.2538620080995303E-2</v>
      </c>
      <c r="D16" s="85">
        <v>9.2139443431835475E-3</v>
      </c>
      <c r="E16" s="85">
        <v>3.5140727117475121E-3</v>
      </c>
      <c r="F16" s="85">
        <v>8.7998695398182232E-3</v>
      </c>
      <c r="G16" s="85">
        <v>4.4699534490055017E-3</v>
      </c>
      <c r="H16" s="85">
        <v>1.5656239679557541E-2</v>
      </c>
    </row>
    <row r="17" spans="1:8" x14ac:dyDescent="0.25">
      <c r="A17" s="84" t="s">
        <v>101</v>
      </c>
      <c r="B17" s="85">
        <v>0.15722699192817921</v>
      </c>
      <c r="C17" s="85">
        <v>0.14716733461266804</v>
      </c>
      <c r="D17" s="85">
        <v>0.16637484392267177</v>
      </c>
      <c r="E17" s="85">
        <v>0.14380767841308417</v>
      </c>
      <c r="F17" s="85">
        <v>0.12928356304921776</v>
      </c>
      <c r="G17" s="85">
        <v>0.10897164621244181</v>
      </c>
      <c r="H17" s="85">
        <v>0.19269028326488438</v>
      </c>
    </row>
    <row r="18" spans="1:8" x14ac:dyDescent="0.25">
      <c r="A18" s="84" t="s">
        <v>102</v>
      </c>
      <c r="B18" s="85">
        <v>0.24045331485863977</v>
      </c>
      <c r="C18" s="85">
        <v>0.35074333380245193</v>
      </c>
      <c r="D18" s="85">
        <v>0.14016581272634202</v>
      </c>
      <c r="E18" s="85">
        <v>0.18840684423133763</v>
      </c>
      <c r="F18" s="85">
        <v>0.21436961103461943</v>
      </c>
      <c r="G18" s="85">
        <v>0.24681725208068839</v>
      </c>
      <c r="H18" s="85">
        <v>0.2673414266157445</v>
      </c>
    </row>
    <row r="19" spans="1:8" x14ac:dyDescent="0.25">
      <c r="A19" s="84" t="s">
        <v>103</v>
      </c>
      <c r="B19" s="85">
        <v>5.0991657573392433E-2</v>
      </c>
      <c r="C19" s="85">
        <v>6.5610404437248374E-2</v>
      </c>
      <c r="D19" s="85">
        <v>3.7698953743703086E-2</v>
      </c>
      <c r="E19" s="85">
        <v>4.8619002266084274E-2</v>
      </c>
      <c r="F19" s="85">
        <v>6.9024170225766304E-2</v>
      </c>
      <c r="G19" s="85">
        <v>5.8678057553956837E-2</v>
      </c>
      <c r="H19" s="85">
        <v>3.7073427421509826E-2</v>
      </c>
    </row>
    <row r="21" spans="1:8" x14ac:dyDescent="0.25">
      <c r="A21" s="26" t="s">
        <v>44</v>
      </c>
    </row>
    <row r="22" spans="1:8" x14ac:dyDescent="0.25">
      <c r="A22" s="26" t="s">
        <v>45</v>
      </c>
    </row>
    <row r="23" spans="1:8" x14ac:dyDescent="0.25">
      <c r="A23" s="26" t="s">
        <v>105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7" workbookViewId="0"/>
  </sheetViews>
  <sheetFormatPr baseColWidth="10" defaultRowHeight="15" x14ac:dyDescent="0.25"/>
  <sheetData>
    <row r="1" spans="1:4" x14ac:dyDescent="0.25">
      <c r="A1" s="92" t="s">
        <v>124</v>
      </c>
    </row>
    <row r="3" spans="1:4" ht="45.75" thickBot="1" x14ac:dyDescent="0.3">
      <c r="A3" s="90" t="s">
        <v>106</v>
      </c>
      <c r="B3" s="90" t="s">
        <v>107</v>
      </c>
      <c r="C3" s="90" t="s">
        <v>108</v>
      </c>
      <c r="D3" s="90" t="s">
        <v>109</v>
      </c>
    </row>
    <row r="4" spans="1:4" x14ac:dyDescent="0.25">
      <c r="A4" t="s">
        <v>110</v>
      </c>
      <c r="B4">
        <v>124000</v>
      </c>
      <c r="C4">
        <v>-19000</v>
      </c>
      <c r="D4" s="91">
        <v>-13.4</v>
      </c>
    </row>
    <row r="5" spans="1:4" x14ac:dyDescent="0.25">
      <c r="A5" t="s">
        <v>111</v>
      </c>
      <c r="B5">
        <v>22000</v>
      </c>
      <c r="C5">
        <v>-8000</v>
      </c>
      <c r="D5" s="91">
        <v>-25.8</v>
      </c>
    </row>
    <row r="6" spans="1:4" x14ac:dyDescent="0.25">
      <c r="A6" t="s">
        <v>112</v>
      </c>
      <c r="B6">
        <v>13000</v>
      </c>
      <c r="C6">
        <v>-8000</v>
      </c>
      <c r="D6" s="91">
        <v>-37.200000000000003</v>
      </c>
    </row>
    <row r="7" spans="1:4" x14ac:dyDescent="0.25">
      <c r="A7" t="s">
        <v>113</v>
      </c>
      <c r="B7">
        <v>99000</v>
      </c>
      <c r="C7">
        <v>-24000</v>
      </c>
      <c r="D7" s="91">
        <v>-19.3</v>
      </c>
    </row>
    <row r="8" spans="1:4" x14ac:dyDescent="0.25">
      <c r="A8" t="s">
        <v>114</v>
      </c>
      <c r="B8">
        <v>26000</v>
      </c>
      <c r="C8">
        <v>-3000</v>
      </c>
      <c r="D8" s="91">
        <v>-9.9</v>
      </c>
    </row>
    <row r="9" spans="1:4" x14ac:dyDescent="0.25">
      <c r="A9" t="s">
        <v>94</v>
      </c>
      <c r="B9">
        <v>263000</v>
      </c>
      <c r="C9">
        <v>-20000</v>
      </c>
      <c r="D9" s="91">
        <v>-6.9</v>
      </c>
    </row>
    <row r="10" spans="1:4" x14ac:dyDescent="0.25">
      <c r="A10" t="s">
        <v>115</v>
      </c>
      <c r="B10">
        <v>673000</v>
      </c>
      <c r="C10">
        <v>-134000</v>
      </c>
      <c r="D10" s="91">
        <v>-16.600000000000001</v>
      </c>
    </row>
    <row r="11" spans="1:4" x14ac:dyDescent="0.25">
      <c r="A11" t="s">
        <v>116</v>
      </c>
      <c r="B11">
        <v>153000</v>
      </c>
      <c r="C11">
        <v>-30000</v>
      </c>
      <c r="D11" s="91">
        <v>-16.2</v>
      </c>
    </row>
    <row r="12" spans="1:4" x14ac:dyDescent="0.25">
      <c r="A12" t="s">
        <v>117</v>
      </c>
      <c r="B12">
        <v>527000</v>
      </c>
      <c r="C12">
        <v>-300000</v>
      </c>
      <c r="D12" s="91">
        <v>-36.299999999999997</v>
      </c>
    </row>
    <row r="13" spans="1:4" x14ac:dyDescent="0.25">
      <c r="A13" t="s">
        <v>118</v>
      </c>
      <c r="B13">
        <v>104000</v>
      </c>
      <c r="C13">
        <v>-33000</v>
      </c>
      <c r="D13" s="91">
        <v>-24.3</v>
      </c>
    </row>
    <row r="14" spans="1:4" x14ac:dyDescent="0.25">
      <c r="A14" t="s">
        <v>119</v>
      </c>
      <c r="B14">
        <v>69000</v>
      </c>
      <c r="C14">
        <v>-13000</v>
      </c>
      <c r="D14" s="91">
        <v>-16.100000000000001</v>
      </c>
    </row>
    <row r="15" spans="1:4" x14ac:dyDescent="0.25">
      <c r="A15" t="s">
        <v>120</v>
      </c>
      <c r="B15">
        <v>35000</v>
      </c>
      <c r="C15">
        <v>-4000</v>
      </c>
      <c r="D15" s="91">
        <v>-10.1</v>
      </c>
    </row>
    <row r="16" spans="1:4" x14ac:dyDescent="0.25">
      <c r="A16" t="s">
        <v>121</v>
      </c>
      <c r="B16">
        <v>418000</v>
      </c>
      <c r="C16">
        <v>-114000</v>
      </c>
      <c r="D16" s="91">
        <v>-21.5</v>
      </c>
    </row>
    <row r="17" spans="1:4" x14ac:dyDescent="0.25">
      <c r="A17" t="s">
        <v>122</v>
      </c>
      <c r="B17">
        <v>594000</v>
      </c>
      <c r="C17">
        <v>-36000</v>
      </c>
      <c r="D17" s="91">
        <v>-5.7</v>
      </c>
    </row>
    <row r="18" spans="1:4" x14ac:dyDescent="0.25">
      <c r="A18" t="s">
        <v>123</v>
      </c>
      <c r="B18">
        <v>191000</v>
      </c>
      <c r="C18">
        <v>-56000</v>
      </c>
      <c r="D18" s="91">
        <v>-22.7</v>
      </c>
    </row>
    <row r="20" spans="1:4" x14ac:dyDescent="0.25">
      <c r="A20" t="s">
        <v>126</v>
      </c>
    </row>
    <row r="21" spans="1:4" x14ac:dyDescent="0.25">
      <c r="A21" t="s">
        <v>127</v>
      </c>
    </row>
    <row r="22" spans="1:4" x14ac:dyDescent="0.25">
      <c r="A22" t="s">
        <v>125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A19"/>
    </sheetView>
  </sheetViews>
  <sheetFormatPr baseColWidth="10" defaultRowHeight="15" x14ac:dyDescent="0.25"/>
  <cols>
    <col min="2" max="2" width="17.85546875" customWidth="1"/>
    <col min="3" max="3" width="18.7109375" customWidth="1"/>
    <col min="4" max="4" width="20.42578125" customWidth="1"/>
    <col min="5" max="5" width="24.28515625" customWidth="1"/>
  </cols>
  <sheetData>
    <row r="1" spans="1:3" x14ac:dyDescent="0.25">
      <c r="A1" s="23" t="s">
        <v>223</v>
      </c>
    </row>
    <row r="2" spans="1:3" x14ac:dyDescent="0.25">
      <c r="A2" s="24"/>
    </row>
    <row r="3" spans="1:3" x14ac:dyDescent="0.25">
      <c r="A3" t="s">
        <v>5</v>
      </c>
      <c r="B3" t="s">
        <v>6</v>
      </c>
      <c r="C3" t="s">
        <v>7</v>
      </c>
    </row>
    <row r="4" spans="1:3" x14ac:dyDescent="0.25">
      <c r="A4" t="s">
        <v>8</v>
      </c>
      <c r="B4" s="25">
        <v>3.3195345638749124E-2</v>
      </c>
      <c r="C4" s="25">
        <v>2.7501004460004322E-2</v>
      </c>
    </row>
    <row r="5" spans="1:3" x14ac:dyDescent="0.25">
      <c r="A5" t="s">
        <v>9</v>
      </c>
      <c r="B5" s="25">
        <v>5.4768920172423199E-2</v>
      </c>
      <c r="C5" s="25">
        <v>4.9559259946941256E-2</v>
      </c>
    </row>
    <row r="6" spans="1:3" x14ac:dyDescent="0.25">
      <c r="A6" t="s">
        <v>10</v>
      </c>
      <c r="B6" s="25">
        <v>-0.20326010891160787</v>
      </c>
      <c r="C6" s="25">
        <v>-0.1732060732399209</v>
      </c>
    </row>
    <row r="7" spans="1:3" x14ac:dyDescent="0.25">
      <c r="A7" t="s">
        <v>11</v>
      </c>
      <c r="B7" s="25">
        <v>-0.76851729578326233</v>
      </c>
      <c r="C7" s="25">
        <v>-0.70898390984176585</v>
      </c>
    </row>
    <row r="8" spans="1:3" x14ac:dyDescent="0.25">
      <c r="A8" t="s">
        <v>12</v>
      </c>
      <c r="B8" s="25">
        <v>-0.52828630681710076</v>
      </c>
      <c r="C8" s="25">
        <v>-0.47475505632194814</v>
      </c>
    </row>
    <row r="9" spans="1:3" x14ac:dyDescent="0.25">
      <c r="A9" t="s">
        <v>13</v>
      </c>
      <c r="B9" s="25">
        <v>-4.9269802121513148E-3</v>
      </c>
      <c r="C9" s="25">
        <v>-5.5033606057797363E-2</v>
      </c>
    </row>
    <row r="10" spans="1:3" ht="21.75" customHeight="1" x14ac:dyDescent="0.25">
      <c r="A10" t="s">
        <v>14</v>
      </c>
      <c r="B10" s="25">
        <v>-0.14303671801904108</v>
      </c>
      <c r="C10" s="25">
        <v>-9.8688313542405023E-2</v>
      </c>
    </row>
    <row r="11" spans="1:3" ht="15" customHeight="1" x14ac:dyDescent="0.25">
      <c r="A11" t="s">
        <v>15</v>
      </c>
      <c r="B11" s="25">
        <v>9.4849435761269682E-2</v>
      </c>
      <c r="C11" s="25">
        <v>2.6427044635321771E-2</v>
      </c>
    </row>
    <row r="12" spans="1:3" x14ac:dyDescent="0.25">
      <c r="A12" t="s">
        <v>16</v>
      </c>
      <c r="B12" s="25">
        <v>-5.0092361493012959E-2</v>
      </c>
      <c r="C12" s="25">
        <v>-0.11854148342317707</v>
      </c>
    </row>
    <row r="13" spans="1:3" x14ac:dyDescent="0.25">
      <c r="A13" t="s">
        <v>17</v>
      </c>
      <c r="B13" s="25">
        <v>-4.278060676178775E-2</v>
      </c>
      <c r="C13" s="25">
        <v>-9.1336952650821257E-2</v>
      </c>
    </row>
    <row r="14" spans="1:3" x14ac:dyDescent="0.25">
      <c r="A14" t="s">
        <v>18</v>
      </c>
      <c r="B14" s="25">
        <v>-0.22264481114257209</v>
      </c>
      <c r="C14" s="25">
        <v>-0.19154423525110817</v>
      </c>
    </row>
    <row r="15" spans="1:3" ht="18.75" customHeight="1" x14ac:dyDescent="0.25">
      <c r="A15" t="s">
        <v>19</v>
      </c>
      <c r="B15" s="25">
        <v>-0.26515103244085925</v>
      </c>
      <c r="C15" s="25">
        <v>-0.22596160874841012</v>
      </c>
    </row>
    <row r="17" spans="1:1" x14ac:dyDescent="0.25">
      <c r="A17" s="119" t="s">
        <v>246</v>
      </c>
    </row>
    <row r="18" spans="1:1" x14ac:dyDescent="0.25">
      <c r="A18" s="119" t="s">
        <v>247</v>
      </c>
    </row>
    <row r="19" spans="1:1" x14ac:dyDescent="0.25">
      <c r="A19" s="119" t="s">
        <v>248</v>
      </c>
    </row>
    <row r="20" spans="1:1" ht="43.5" customHeight="1" x14ac:dyDescent="0.25"/>
    <row r="21" spans="1:1" ht="13.5" customHeight="1"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B1" workbookViewId="0">
      <selection activeCell="F21" sqref="F21"/>
    </sheetView>
  </sheetViews>
  <sheetFormatPr baseColWidth="10" defaultRowHeight="15" x14ac:dyDescent="0.25"/>
  <cols>
    <col min="3" max="4" width="11.42578125" style="94"/>
    <col min="7" max="7" width="96.28515625" customWidth="1"/>
  </cols>
  <sheetData>
    <row r="1" spans="1:4" x14ac:dyDescent="0.25">
      <c r="A1" s="23" t="s">
        <v>29</v>
      </c>
      <c r="B1" t="s">
        <v>224</v>
      </c>
    </row>
    <row r="2" spans="1:4" x14ac:dyDescent="0.25">
      <c r="A2" s="28"/>
    </row>
    <row r="3" spans="1:4" x14ac:dyDescent="0.25">
      <c r="A3" t="s">
        <v>137</v>
      </c>
      <c r="B3" t="s">
        <v>138</v>
      </c>
      <c r="C3" s="94" t="s">
        <v>143</v>
      </c>
      <c r="D3" s="94" t="s">
        <v>144</v>
      </c>
    </row>
    <row r="4" spans="1:4" x14ac:dyDescent="0.25">
      <c r="A4" s="133">
        <v>2014</v>
      </c>
      <c r="B4" t="s">
        <v>139</v>
      </c>
      <c r="C4" s="93">
        <v>0.46217381679866398</v>
      </c>
      <c r="D4" s="93">
        <v>0.81271361909533901</v>
      </c>
    </row>
    <row r="5" spans="1:4" x14ac:dyDescent="0.25">
      <c r="A5" s="133"/>
      <c r="B5" t="s">
        <v>140</v>
      </c>
      <c r="C5" s="93">
        <v>0.46239767109179303</v>
      </c>
      <c r="D5" s="93">
        <v>0.81193796185978695</v>
      </c>
    </row>
    <row r="6" spans="1:4" x14ac:dyDescent="0.25">
      <c r="A6" s="133"/>
      <c r="B6" t="s">
        <v>141</v>
      </c>
      <c r="C6" s="93">
        <v>0.46021678250804698</v>
      </c>
      <c r="D6" s="93">
        <v>0.81090054591082095</v>
      </c>
    </row>
    <row r="7" spans="1:4" x14ac:dyDescent="0.25">
      <c r="A7" s="133"/>
      <c r="B7" t="s">
        <v>142</v>
      </c>
      <c r="C7" s="93">
        <v>0.45864019776936299</v>
      </c>
      <c r="D7" s="93">
        <v>0.80998360394870095</v>
      </c>
    </row>
    <row r="8" spans="1:4" x14ac:dyDescent="0.25">
      <c r="A8" s="133">
        <v>2015</v>
      </c>
      <c r="B8" t="s">
        <v>139</v>
      </c>
      <c r="C8" s="93">
        <v>0.46098009809843599</v>
      </c>
      <c r="D8" s="93">
        <v>0.80803391582973805</v>
      </c>
    </row>
    <row r="9" spans="1:4" x14ac:dyDescent="0.25">
      <c r="A9" s="133"/>
      <c r="B9" t="s">
        <v>140</v>
      </c>
      <c r="C9" s="93">
        <v>0.460469642134331</v>
      </c>
      <c r="D9" s="93">
        <v>0.80897676730505297</v>
      </c>
    </row>
    <row r="10" spans="1:4" x14ac:dyDescent="0.25">
      <c r="A10" s="133"/>
      <c r="B10" t="s">
        <v>141</v>
      </c>
      <c r="C10" s="93">
        <v>0.46413595028983801</v>
      </c>
      <c r="D10" s="93">
        <v>0.80935571068052603</v>
      </c>
    </row>
    <row r="11" spans="1:4" x14ac:dyDescent="0.25">
      <c r="A11" s="133"/>
      <c r="B11" t="s">
        <v>142</v>
      </c>
      <c r="C11" s="93">
        <v>0.46676333748678001</v>
      </c>
      <c r="D11" s="93">
        <v>0.80923383889696299</v>
      </c>
    </row>
    <row r="12" spans="1:4" x14ac:dyDescent="0.25">
      <c r="A12" s="133">
        <v>2016</v>
      </c>
      <c r="B12" t="s">
        <v>139</v>
      </c>
      <c r="C12" s="93">
        <v>0.46529067246952499</v>
      </c>
      <c r="D12" s="93">
        <v>0.80980847411433599</v>
      </c>
    </row>
    <row r="13" spans="1:4" x14ac:dyDescent="0.25">
      <c r="A13" s="133"/>
      <c r="B13" t="s">
        <v>140</v>
      </c>
      <c r="C13" s="93">
        <v>0.46768343817022101</v>
      </c>
      <c r="D13" s="93">
        <v>0.80922921106658297</v>
      </c>
    </row>
    <row r="14" spans="1:4" x14ac:dyDescent="0.25">
      <c r="A14" s="133"/>
      <c r="B14" t="s">
        <v>141</v>
      </c>
      <c r="C14" s="93">
        <v>0.46772585169537101</v>
      </c>
      <c r="D14" s="93">
        <v>0.80956001720341597</v>
      </c>
    </row>
    <row r="15" spans="1:4" x14ac:dyDescent="0.25">
      <c r="A15" s="133"/>
      <c r="B15" t="s">
        <v>142</v>
      </c>
      <c r="C15" s="93">
        <v>0.46603897008727801</v>
      </c>
      <c r="D15" s="93">
        <v>0.80943610702628499</v>
      </c>
    </row>
    <row r="16" spans="1:4" x14ac:dyDescent="0.25">
      <c r="A16" s="133">
        <v>2017</v>
      </c>
      <c r="B16" t="s">
        <v>139</v>
      </c>
      <c r="C16" s="93">
        <v>0.46942492051428197</v>
      </c>
      <c r="D16" s="93">
        <v>0.809779794624092</v>
      </c>
    </row>
    <row r="17" spans="1:7" x14ac:dyDescent="0.25">
      <c r="A17" s="133"/>
      <c r="B17" t="s">
        <v>140</v>
      </c>
      <c r="C17" s="93">
        <v>0.47040870383815397</v>
      </c>
      <c r="D17" s="93">
        <v>0.81392633386643998</v>
      </c>
    </row>
    <row r="18" spans="1:7" x14ac:dyDescent="0.25">
      <c r="A18" s="133"/>
      <c r="B18" t="s">
        <v>141</v>
      </c>
      <c r="C18" s="93">
        <v>0.47350981751754601</v>
      </c>
      <c r="D18" s="93">
        <v>0.81408203069898299</v>
      </c>
    </row>
    <row r="19" spans="1:7" x14ac:dyDescent="0.25">
      <c r="A19" s="133"/>
      <c r="B19" t="s">
        <v>142</v>
      </c>
      <c r="C19" s="93">
        <v>0.47654813546014602</v>
      </c>
      <c r="D19" s="93">
        <v>0.81614310066982898</v>
      </c>
    </row>
    <row r="20" spans="1:7" x14ac:dyDescent="0.25">
      <c r="A20" s="133">
        <v>2018</v>
      </c>
      <c r="B20" t="s">
        <v>139</v>
      </c>
      <c r="C20" s="93">
        <v>0.47759298489568602</v>
      </c>
      <c r="D20" s="93">
        <v>0.81661548029035602</v>
      </c>
      <c r="G20" s="115" t="s">
        <v>220</v>
      </c>
    </row>
    <row r="21" spans="1:7" x14ac:dyDescent="0.25">
      <c r="A21" s="133"/>
      <c r="B21" t="s">
        <v>140</v>
      </c>
      <c r="C21" s="93">
        <v>0.48054237916075898</v>
      </c>
      <c r="D21" s="93">
        <v>0.81734143369081802</v>
      </c>
      <c r="G21" s="115" t="s">
        <v>221</v>
      </c>
    </row>
    <row r="22" spans="1:7" x14ac:dyDescent="0.25">
      <c r="A22" s="133"/>
      <c r="B22" t="s">
        <v>141</v>
      </c>
      <c r="C22" s="93">
        <v>0.48208654535810302</v>
      </c>
      <c r="D22" s="93">
        <v>0.81845722060587001</v>
      </c>
      <c r="G22" s="116" t="s">
        <v>222</v>
      </c>
    </row>
    <row r="23" spans="1:7" x14ac:dyDescent="0.25">
      <c r="A23" s="133"/>
      <c r="B23" t="s">
        <v>142</v>
      </c>
      <c r="C23" s="93">
        <v>0.48291013725677401</v>
      </c>
      <c r="D23" s="93">
        <v>0.81786486200642805</v>
      </c>
      <c r="G23" s="28"/>
    </row>
    <row r="24" spans="1:7" x14ac:dyDescent="0.25">
      <c r="A24" s="133">
        <v>2019</v>
      </c>
      <c r="B24" t="s">
        <v>139</v>
      </c>
      <c r="C24" s="93">
        <v>0.48166317313969698</v>
      </c>
      <c r="D24" s="93">
        <v>0.81825614140511505</v>
      </c>
      <c r="G24" s="28"/>
    </row>
    <row r="25" spans="1:7" x14ac:dyDescent="0.25">
      <c r="A25" s="133"/>
      <c r="B25" t="s">
        <v>140</v>
      </c>
      <c r="C25" s="93">
        <v>0.480813982441534</v>
      </c>
      <c r="D25" s="93">
        <v>0.82108084391215197</v>
      </c>
      <c r="F25" s="95"/>
    </row>
    <row r="26" spans="1:7" x14ac:dyDescent="0.25">
      <c r="A26" s="133"/>
      <c r="B26" t="s">
        <v>141</v>
      </c>
      <c r="C26" s="93">
        <v>0.47890724532965201</v>
      </c>
      <c r="D26" s="93">
        <v>0.82116747074674401</v>
      </c>
    </row>
    <row r="27" spans="1:7" x14ac:dyDescent="0.25">
      <c r="A27" s="133"/>
      <c r="B27" t="s">
        <v>142</v>
      </c>
      <c r="C27" s="93">
        <v>0.47609431147743397</v>
      </c>
      <c r="D27" s="93">
        <v>0.82272603216681295</v>
      </c>
      <c r="F27" s="95"/>
    </row>
    <row r="28" spans="1:7" x14ac:dyDescent="0.25">
      <c r="A28" s="133">
        <v>2020</v>
      </c>
      <c r="B28" t="s">
        <v>139</v>
      </c>
      <c r="C28" s="93">
        <v>0.474426761548637</v>
      </c>
      <c r="D28" s="93">
        <v>0.82229438444143599</v>
      </c>
    </row>
    <row r="29" spans="1:7" x14ac:dyDescent="0.25">
      <c r="A29" s="133"/>
      <c r="B29" t="s">
        <v>140</v>
      </c>
      <c r="C29" s="93">
        <v>0.44286631528353498</v>
      </c>
      <c r="D29" s="93">
        <v>0.81869176150401801</v>
      </c>
    </row>
    <row r="30" spans="1:7" x14ac:dyDescent="0.25">
      <c r="A30" s="133"/>
      <c r="B30" t="s">
        <v>141</v>
      </c>
      <c r="C30" s="93">
        <v>0.469374599492481</v>
      </c>
      <c r="D30" s="93">
        <v>0.81838856278941097</v>
      </c>
    </row>
    <row r="31" spans="1:7" x14ac:dyDescent="0.25">
      <c r="A31" s="133"/>
      <c r="B31" t="s">
        <v>142</v>
      </c>
      <c r="C31" s="93">
        <v>0.46956168649970798</v>
      </c>
      <c r="D31" s="93">
        <v>0.81818267737553696</v>
      </c>
    </row>
  </sheetData>
  <mergeCells count="7">
    <mergeCell ref="A28:A31"/>
    <mergeCell ref="A4:A7"/>
    <mergeCell ref="A8:A11"/>
    <mergeCell ref="A12:A15"/>
    <mergeCell ref="A16:A19"/>
    <mergeCell ref="A20:A23"/>
    <mergeCell ref="A24:A2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B15" sqref="B15"/>
    </sheetView>
  </sheetViews>
  <sheetFormatPr baseColWidth="10" defaultRowHeight="15" x14ac:dyDescent="0.25"/>
  <cols>
    <col min="9" max="9" width="73" customWidth="1"/>
  </cols>
  <sheetData>
    <row r="1" spans="1:7" x14ac:dyDescent="0.25">
      <c r="A1" s="23" t="s">
        <v>225</v>
      </c>
    </row>
    <row r="2" spans="1:7" x14ac:dyDescent="0.25">
      <c r="A2" s="24"/>
    </row>
    <row r="3" spans="1:7" x14ac:dyDescent="0.25">
      <c r="A3" t="s">
        <v>5</v>
      </c>
      <c r="B3" t="s">
        <v>21</v>
      </c>
      <c r="C3" t="s">
        <v>22</v>
      </c>
      <c r="D3" t="s">
        <v>23</v>
      </c>
      <c r="E3" t="s">
        <v>24</v>
      </c>
    </row>
    <row r="4" spans="1:7" x14ac:dyDescent="0.25">
      <c r="A4" t="s">
        <v>8</v>
      </c>
      <c r="B4">
        <v>1028000</v>
      </c>
      <c r="C4">
        <v>984400</v>
      </c>
      <c r="D4">
        <v>2558600</v>
      </c>
      <c r="E4">
        <v>2457000</v>
      </c>
      <c r="G4" s="25">
        <f>(C4-B4)/B4</f>
        <v>-4.2412451361867706E-2</v>
      </c>
    </row>
    <row r="5" spans="1:7" x14ac:dyDescent="0.25">
      <c r="A5" t="s">
        <v>9</v>
      </c>
      <c r="B5">
        <v>992100</v>
      </c>
      <c r="C5">
        <v>945800</v>
      </c>
      <c r="D5">
        <v>2517300</v>
      </c>
      <c r="E5">
        <v>2409000</v>
      </c>
      <c r="G5" s="25">
        <f t="shared" ref="G5:G15" si="0">(C5-B5)/B5</f>
        <v>-4.6668682592480595E-2</v>
      </c>
    </row>
    <row r="6" spans="1:7" x14ac:dyDescent="0.25">
      <c r="A6" t="s">
        <v>10</v>
      </c>
      <c r="B6">
        <v>944600</v>
      </c>
      <c r="C6">
        <v>981300</v>
      </c>
      <c r="D6">
        <v>2445600</v>
      </c>
      <c r="E6">
        <v>2507900</v>
      </c>
      <c r="G6" s="25">
        <f t="shared" si="0"/>
        <v>3.8852424306584796E-2</v>
      </c>
    </row>
    <row r="7" spans="1:7" x14ac:dyDescent="0.25">
      <c r="A7" t="s">
        <v>11</v>
      </c>
      <c r="B7">
        <v>886300</v>
      </c>
      <c r="C7">
        <v>1202500</v>
      </c>
      <c r="D7">
        <v>2362500</v>
      </c>
      <c r="E7">
        <v>2979700</v>
      </c>
      <c r="G7" s="25">
        <f t="shared" si="0"/>
        <v>0.35676407536951371</v>
      </c>
    </row>
    <row r="8" spans="1:7" x14ac:dyDescent="0.25">
      <c r="A8" t="s">
        <v>12</v>
      </c>
      <c r="B8">
        <v>874800</v>
      </c>
      <c r="C8">
        <v>1164200</v>
      </c>
      <c r="D8">
        <v>2345100</v>
      </c>
      <c r="E8">
        <v>2852700</v>
      </c>
      <c r="G8" s="25">
        <f t="shared" si="0"/>
        <v>0.33081847279378146</v>
      </c>
    </row>
    <row r="9" spans="1:7" x14ac:dyDescent="0.25">
      <c r="A9" t="s">
        <v>13</v>
      </c>
      <c r="B9">
        <v>861000</v>
      </c>
      <c r="C9">
        <v>1077400</v>
      </c>
      <c r="D9">
        <v>2322300</v>
      </c>
      <c r="E9">
        <v>2674200</v>
      </c>
      <c r="G9" s="25">
        <f t="shared" si="0"/>
        <v>0.25133565621370502</v>
      </c>
    </row>
    <row r="10" spans="1:7" x14ac:dyDescent="0.25">
      <c r="A10" t="s">
        <v>14</v>
      </c>
      <c r="B10">
        <v>889700</v>
      </c>
      <c r="C10">
        <v>1045200</v>
      </c>
      <c r="D10">
        <v>2384900</v>
      </c>
      <c r="E10">
        <v>2644200</v>
      </c>
      <c r="G10" s="25">
        <f t="shared" si="0"/>
        <v>0.17477801506125659</v>
      </c>
    </row>
    <row r="11" spans="1:7" x14ac:dyDescent="0.25">
      <c r="A11" t="s">
        <v>15</v>
      </c>
      <c r="B11">
        <v>961600</v>
      </c>
      <c r="C11">
        <v>1069400</v>
      </c>
      <c r="D11">
        <v>2542200</v>
      </c>
      <c r="E11">
        <v>2707300</v>
      </c>
      <c r="G11" s="25">
        <f t="shared" si="0"/>
        <v>0.11210482529118136</v>
      </c>
    </row>
    <row r="12" spans="1:7" x14ac:dyDescent="0.25">
      <c r="A12" t="s">
        <v>16</v>
      </c>
      <c r="B12">
        <v>955400</v>
      </c>
      <c r="C12">
        <v>1048700</v>
      </c>
      <c r="D12">
        <v>2349300</v>
      </c>
      <c r="E12">
        <v>2524000</v>
      </c>
      <c r="G12" s="25">
        <f t="shared" si="0"/>
        <v>9.7655432279673438E-2</v>
      </c>
    </row>
    <row r="13" spans="1:7" x14ac:dyDescent="0.25">
      <c r="A13" t="s">
        <v>17</v>
      </c>
      <c r="B13">
        <v>990400</v>
      </c>
      <c r="C13">
        <v>1058800</v>
      </c>
      <c r="D13">
        <v>2377100</v>
      </c>
      <c r="E13">
        <v>2538000</v>
      </c>
      <c r="G13" s="25">
        <f t="shared" si="0"/>
        <v>6.9063004846526652E-2</v>
      </c>
    </row>
    <row r="14" spans="1:7" x14ac:dyDescent="0.25">
      <c r="A14" t="s">
        <v>18</v>
      </c>
      <c r="B14">
        <v>977900</v>
      </c>
      <c r="C14">
        <v>1073100</v>
      </c>
      <c r="D14">
        <v>2402400</v>
      </c>
      <c r="E14">
        <v>2598200</v>
      </c>
      <c r="G14" s="25">
        <f t="shared" si="0"/>
        <v>9.7351467430207589E-2</v>
      </c>
    </row>
    <row r="15" spans="1:7" x14ac:dyDescent="0.25">
      <c r="A15" t="s">
        <v>19</v>
      </c>
      <c r="B15">
        <v>950000</v>
      </c>
      <c r="C15">
        <v>1045500</v>
      </c>
      <c r="D15">
        <v>2408700</v>
      </c>
      <c r="E15">
        <v>2605800</v>
      </c>
      <c r="G15" s="25">
        <f t="shared" si="0"/>
        <v>0.10052631578947369</v>
      </c>
    </row>
    <row r="17" spans="9:9" ht="24" x14ac:dyDescent="0.25">
      <c r="I17" s="115" t="s">
        <v>226</v>
      </c>
    </row>
    <row r="18" spans="9:9" x14ac:dyDescent="0.25">
      <c r="I18" s="115" t="s">
        <v>227</v>
      </c>
    </row>
    <row r="19" spans="9:9" x14ac:dyDescent="0.25">
      <c r="I19" s="116" t="s">
        <v>228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13" sqref="A13"/>
    </sheetView>
  </sheetViews>
  <sheetFormatPr baseColWidth="10" defaultRowHeight="15" x14ac:dyDescent="0.25"/>
  <cols>
    <col min="1" max="1" width="33.5703125" customWidth="1"/>
    <col min="2" max="2" width="17.7109375" customWidth="1"/>
    <col min="3" max="3" width="19.7109375" customWidth="1"/>
  </cols>
  <sheetData>
    <row r="1" spans="1:4" x14ac:dyDescent="0.25">
      <c r="A1" s="23" t="s">
        <v>229</v>
      </c>
    </row>
    <row r="3" spans="1:4" ht="30" x14ac:dyDescent="0.25">
      <c r="A3" s="29"/>
      <c r="B3" s="30" t="s">
        <v>39</v>
      </c>
      <c r="C3" s="30" t="s">
        <v>40</v>
      </c>
      <c r="D3" s="29" t="s">
        <v>41</v>
      </c>
    </row>
    <row r="4" spans="1:4" x14ac:dyDescent="0.25">
      <c r="A4" s="29" t="s">
        <v>42</v>
      </c>
      <c r="B4" s="100">
        <v>10530000</v>
      </c>
      <c r="C4" s="100">
        <v>10540000</v>
      </c>
      <c r="D4" s="31">
        <v>9.4966761633428305E-4</v>
      </c>
    </row>
    <row r="5" spans="1:4" x14ac:dyDescent="0.25">
      <c r="A5" s="29" t="s">
        <v>176</v>
      </c>
      <c r="B5" s="100">
        <v>5000000</v>
      </c>
      <c r="C5" s="100">
        <v>4950000</v>
      </c>
      <c r="D5" s="31">
        <v>-8.9999999999999993E-3</v>
      </c>
    </row>
    <row r="6" spans="1:4" x14ac:dyDescent="0.25">
      <c r="A6" s="29" t="s">
        <v>177</v>
      </c>
      <c r="B6" s="100">
        <v>940000</v>
      </c>
      <c r="C6" s="100">
        <v>880000</v>
      </c>
      <c r="D6" s="31">
        <v>-5.8000000000000003E-2</v>
      </c>
    </row>
    <row r="7" spans="1:4" x14ac:dyDescent="0.25">
      <c r="A7" s="29" t="s">
        <v>178</v>
      </c>
      <c r="B7" s="100">
        <v>4590000</v>
      </c>
      <c r="C7" s="100">
        <v>4710000</v>
      </c>
      <c r="D7" s="31">
        <v>2.4E-2</v>
      </c>
    </row>
    <row r="8" spans="1:4" x14ac:dyDescent="0.25">
      <c r="A8" s="29" t="s">
        <v>179</v>
      </c>
      <c r="B8" s="100">
        <v>490000</v>
      </c>
      <c r="C8" s="100">
        <v>530000</v>
      </c>
      <c r="D8" s="31">
        <v>9.7000000000000003E-2</v>
      </c>
    </row>
    <row r="9" spans="1:4" x14ac:dyDescent="0.25">
      <c r="A9" s="29" t="s">
        <v>180</v>
      </c>
      <c r="B9" s="100">
        <v>4640000</v>
      </c>
      <c r="C9" s="100">
        <v>4790000</v>
      </c>
      <c r="D9" s="31">
        <v>3.1E-2</v>
      </c>
    </row>
    <row r="10" spans="1:4" x14ac:dyDescent="0.25">
      <c r="A10" s="29" t="s">
        <v>43</v>
      </c>
      <c r="B10" s="100">
        <v>1420000</v>
      </c>
      <c r="C10" s="100">
        <v>1480000</v>
      </c>
      <c r="D10" s="31">
        <v>4.5999999999999999E-2</v>
      </c>
    </row>
    <row r="12" spans="1:4" s="32" customFormat="1" x14ac:dyDescent="0.25">
      <c r="A12" s="117" t="s">
        <v>230</v>
      </c>
    </row>
    <row r="13" spans="1:4" s="32" customFormat="1" x14ac:dyDescent="0.25">
      <c r="A13" s="117" t="s">
        <v>250</v>
      </c>
    </row>
    <row r="14" spans="1:4" s="32" customFormat="1" x14ac:dyDescent="0.25">
      <c r="A14" s="117" t="s">
        <v>44</v>
      </c>
    </row>
    <row r="15" spans="1:4" x14ac:dyDescent="0.25">
      <c r="A15" s="117" t="s">
        <v>231</v>
      </c>
    </row>
  </sheetData>
  <hyperlinks>
    <hyperlink ref="A1" location="_ftn1" display="_ftn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10" workbookViewId="0">
      <selection activeCell="G21" sqref="G21"/>
    </sheetView>
  </sheetViews>
  <sheetFormatPr baseColWidth="10" defaultRowHeight="15" x14ac:dyDescent="0.25"/>
  <cols>
    <col min="2" max="2" width="43.28515625" customWidth="1"/>
    <col min="4" max="4" width="16.85546875" customWidth="1"/>
  </cols>
  <sheetData>
    <row r="1" spans="1:5" x14ac:dyDescent="0.25">
      <c r="A1" s="23" t="s">
        <v>175</v>
      </c>
    </row>
    <row r="2" spans="1:5" x14ac:dyDescent="0.25">
      <c r="A2" t="s">
        <v>145</v>
      </c>
    </row>
    <row r="4" spans="1:5" x14ac:dyDescent="0.25">
      <c r="B4" t="s">
        <v>146</v>
      </c>
    </row>
    <row r="6" spans="1:5" x14ac:dyDescent="0.25">
      <c r="A6" t="s">
        <v>147</v>
      </c>
      <c r="B6" s="96">
        <v>6.4434300000000002</v>
      </c>
      <c r="C6" s="96"/>
      <c r="D6" s="96"/>
      <c r="E6" s="96"/>
    </row>
    <row r="7" spans="1:5" x14ac:dyDescent="0.25">
      <c r="A7" t="s">
        <v>148</v>
      </c>
      <c r="B7" s="96">
        <v>6.44625</v>
      </c>
      <c r="C7" s="96"/>
      <c r="D7" s="96"/>
      <c r="E7" s="96"/>
    </row>
    <row r="8" spans="1:5" x14ac:dyDescent="0.25">
      <c r="A8" t="s">
        <v>149</v>
      </c>
      <c r="B8" s="96">
        <v>6.5243399999999996</v>
      </c>
      <c r="C8" s="96"/>
      <c r="D8" s="96"/>
      <c r="E8" s="96"/>
    </row>
    <row r="9" spans="1:5" x14ac:dyDescent="0.25">
      <c r="A9" t="s">
        <v>150</v>
      </c>
      <c r="B9" s="96">
        <v>6.5308700000000002</v>
      </c>
      <c r="C9" s="96"/>
      <c r="D9" s="96"/>
      <c r="E9" s="96"/>
    </row>
    <row r="10" spans="1:5" x14ac:dyDescent="0.25">
      <c r="A10" t="s">
        <v>151</v>
      </c>
      <c r="B10" s="96">
        <v>6.3870100000000001</v>
      </c>
      <c r="C10" s="96"/>
      <c r="D10" s="96"/>
      <c r="E10" s="96"/>
    </row>
    <row r="11" spans="1:5" x14ac:dyDescent="0.25">
      <c r="A11" t="s">
        <v>152</v>
      </c>
      <c r="B11" s="96">
        <v>6.4528400000000001</v>
      </c>
      <c r="C11" s="96"/>
      <c r="D11" s="96"/>
      <c r="E11" s="96"/>
    </row>
    <row r="12" spans="1:5" x14ac:dyDescent="0.25">
      <c r="A12" t="s">
        <v>153</v>
      </c>
      <c r="B12" s="96">
        <v>6.3526100000000003</v>
      </c>
      <c r="C12" s="96"/>
      <c r="D12" s="96"/>
      <c r="E12" s="96"/>
    </row>
    <row r="13" spans="1:5" x14ac:dyDescent="0.25">
      <c r="A13" t="s">
        <v>154</v>
      </c>
      <c r="B13" s="96">
        <v>6.2919299999999998</v>
      </c>
      <c r="C13" s="97"/>
      <c r="D13" s="96"/>
      <c r="E13" s="97"/>
    </row>
    <row r="14" spans="1:5" x14ac:dyDescent="0.25">
      <c r="A14" t="s">
        <v>155</v>
      </c>
      <c r="B14" s="96">
        <v>6.2930900000000003</v>
      </c>
      <c r="C14" s="97"/>
      <c r="D14" s="96"/>
      <c r="E14" s="97"/>
    </row>
    <row r="15" spans="1:5" x14ac:dyDescent="0.25">
      <c r="A15" t="s">
        <v>156</v>
      </c>
      <c r="B15" s="96">
        <v>6.3060200000000002</v>
      </c>
      <c r="C15" s="97"/>
      <c r="D15" s="96"/>
      <c r="E15" s="97"/>
    </row>
    <row r="16" spans="1:5" x14ac:dyDescent="0.25">
      <c r="A16" t="s">
        <v>157</v>
      </c>
      <c r="B16" s="96">
        <v>6.2969099999999996</v>
      </c>
      <c r="C16" s="97"/>
      <c r="D16" s="96"/>
      <c r="E16" s="97"/>
    </row>
    <row r="17" spans="1:7" x14ac:dyDescent="0.25">
      <c r="A17" t="s">
        <v>158</v>
      </c>
      <c r="B17" s="96">
        <v>6.30905</v>
      </c>
      <c r="C17" s="97"/>
      <c r="D17" s="96"/>
      <c r="E17" s="97"/>
    </row>
    <row r="18" spans="1:7" x14ac:dyDescent="0.25">
      <c r="A18" t="s">
        <v>159</v>
      </c>
      <c r="B18" s="96">
        <v>6.2984600000000004</v>
      </c>
      <c r="C18" s="97"/>
      <c r="D18" s="96"/>
      <c r="E18" s="97"/>
    </row>
    <row r="19" spans="1:7" x14ac:dyDescent="0.25">
      <c r="A19" t="s">
        <v>160</v>
      </c>
      <c r="B19" s="96">
        <v>6.2686599999999997</v>
      </c>
      <c r="C19" s="97"/>
      <c r="D19" s="96"/>
      <c r="E19" s="97"/>
    </row>
    <row r="20" spans="1:7" x14ac:dyDescent="0.25">
      <c r="A20" t="s">
        <v>161</v>
      </c>
      <c r="B20" s="96">
        <v>6.2755400000000003</v>
      </c>
      <c r="C20" s="97"/>
      <c r="D20" s="96"/>
      <c r="E20" s="97"/>
    </row>
    <row r="21" spans="1:7" x14ac:dyDescent="0.25">
      <c r="A21" t="s">
        <v>162</v>
      </c>
      <c r="B21" s="96">
        <v>6.2679099999999996</v>
      </c>
      <c r="C21" s="97"/>
      <c r="D21" s="96"/>
      <c r="E21" s="97"/>
      <c r="G21" s="118" t="s">
        <v>232</v>
      </c>
    </row>
    <row r="22" spans="1:7" x14ac:dyDescent="0.25">
      <c r="A22" t="s">
        <v>163</v>
      </c>
      <c r="B22" s="96">
        <v>6.2861000000000002</v>
      </c>
      <c r="C22" s="97"/>
      <c r="D22" s="96"/>
      <c r="E22" s="97"/>
      <c r="G22" s="119" t="s">
        <v>233</v>
      </c>
    </row>
    <row r="23" spans="1:7" x14ac:dyDescent="0.25">
      <c r="A23" t="s">
        <v>164</v>
      </c>
      <c r="B23" s="96">
        <v>6.3457999999999997</v>
      </c>
      <c r="C23" s="97"/>
      <c r="D23" s="96"/>
      <c r="E23" s="97"/>
    </row>
    <row r="24" spans="1:7" x14ac:dyDescent="0.25">
      <c r="A24" t="s">
        <v>165</v>
      </c>
      <c r="B24" s="96">
        <v>6.2551399999999999</v>
      </c>
      <c r="C24" s="97"/>
      <c r="D24" s="96"/>
      <c r="E24" s="97"/>
    </row>
    <row r="25" spans="1:7" x14ac:dyDescent="0.25">
      <c r="A25" t="s">
        <v>166</v>
      </c>
      <c r="B25" s="96">
        <v>6.3680599999999998</v>
      </c>
      <c r="C25" s="97"/>
      <c r="D25" s="96"/>
      <c r="E25" s="97"/>
    </row>
    <row r="26" spans="1:7" x14ac:dyDescent="0.25">
      <c r="A26" t="s">
        <v>167</v>
      </c>
      <c r="B26" s="96">
        <v>6.4414499999999997</v>
      </c>
      <c r="C26" s="97"/>
      <c r="D26" s="96"/>
      <c r="E26" s="97"/>
    </row>
    <row r="27" spans="1:7" x14ac:dyDescent="0.25">
      <c r="A27" t="s">
        <v>168</v>
      </c>
      <c r="B27" s="96">
        <v>6.4332200000000004</v>
      </c>
      <c r="C27" s="97"/>
      <c r="D27" s="96"/>
      <c r="E27" s="97"/>
    </row>
    <row r="28" spans="1:7" x14ac:dyDescent="0.25">
      <c r="A28" t="s">
        <v>169</v>
      </c>
      <c r="B28" s="96">
        <v>6.4318900000000001</v>
      </c>
      <c r="C28" s="97"/>
      <c r="D28" s="96"/>
      <c r="E28" s="97"/>
    </row>
    <row r="29" spans="1:7" x14ac:dyDescent="0.25">
      <c r="A29" t="s">
        <v>170</v>
      </c>
      <c r="B29" s="96">
        <v>6.44618</v>
      </c>
      <c r="C29" s="97"/>
      <c r="D29" s="96"/>
      <c r="E29" s="97"/>
    </row>
    <row r="30" spans="1:7" x14ac:dyDescent="0.25">
      <c r="A30" t="s">
        <v>171</v>
      </c>
      <c r="B30" s="96">
        <v>6.4647500000000004</v>
      </c>
      <c r="C30" s="97"/>
      <c r="D30" s="96"/>
      <c r="E30" s="97"/>
    </row>
    <row r="31" spans="1:7" x14ac:dyDescent="0.25">
      <c r="A31" t="s">
        <v>172</v>
      </c>
      <c r="B31" s="96">
        <v>6.5522400000000003</v>
      </c>
      <c r="C31" s="97"/>
      <c r="D31" s="96"/>
      <c r="E31" s="97"/>
    </row>
    <row r="32" spans="1:7" x14ac:dyDescent="0.25">
      <c r="A32" t="s">
        <v>173</v>
      </c>
      <c r="B32" s="96">
        <v>6.6078900000000003</v>
      </c>
      <c r="C32" s="97"/>
      <c r="D32" s="96"/>
      <c r="E32" s="97"/>
    </row>
    <row r="33" spans="1:5" x14ac:dyDescent="0.25">
      <c r="A33" t="s">
        <v>174</v>
      </c>
      <c r="B33" s="96">
        <v>6.66031</v>
      </c>
      <c r="C33" s="97"/>
      <c r="D33" s="96"/>
      <c r="E33" s="97"/>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13" workbookViewId="0">
      <selection activeCell="A18" sqref="A18:A21"/>
    </sheetView>
  </sheetViews>
  <sheetFormatPr baseColWidth="10" defaultRowHeight="15" x14ac:dyDescent="0.25"/>
  <cols>
    <col min="1" max="1" width="21" customWidth="1"/>
    <col min="2" max="2" width="20.140625" customWidth="1"/>
    <col min="3" max="3" width="19.7109375" customWidth="1"/>
    <col min="4" max="4" width="19.28515625" customWidth="1"/>
  </cols>
  <sheetData>
    <row r="1" spans="1:4" x14ac:dyDescent="0.25">
      <c r="A1" s="23" t="s">
        <v>234</v>
      </c>
    </row>
    <row r="2" spans="1:4" ht="15.75" thickBot="1" x14ac:dyDescent="0.3"/>
    <row r="3" spans="1:4" ht="43.5" thickBot="1" x14ac:dyDescent="0.3">
      <c r="A3" s="104"/>
      <c r="B3" s="105" t="s">
        <v>183</v>
      </c>
      <c r="C3" s="105" t="s">
        <v>184</v>
      </c>
      <c r="D3" s="105" t="s">
        <v>185</v>
      </c>
    </row>
    <row r="4" spans="1:4" ht="15.75" thickBot="1" x14ac:dyDescent="0.3">
      <c r="A4" s="106" t="s">
        <v>46</v>
      </c>
      <c r="B4" s="107" t="s">
        <v>186</v>
      </c>
      <c r="C4" s="107" t="s">
        <v>62</v>
      </c>
      <c r="D4" s="107">
        <v>-0.5</v>
      </c>
    </row>
    <row r="5" spans="1:4" ht="15.75" thickBot="1" x14ac:dyDescent="0.3">
      <c r="A5" s="106" t="s">
        <v>47</v>
      </c>
      <c r="B5" s="108"/>
      <c r="C5" s="108"/>
      <c r="D5" s="108"/>
    </row>
    <row r="6" spans="1:4" ht="15.75" thickBot="1" x14ac:dyDescent="0.3">
      <c r="A6" s="109" t="s">
        <v>48</v>
      </c>
      <c r="B6" s="107" t="s">
        <v>187</v>
      </c>
      <c r="C6" s="107" t="s">
        <v>188</v>
      </c>
      <c r="D6" s="107">
        <v>-1.1000000000000001</v>
      </c>
    </row>
    <row r="7" spans="1:4" ht="15.75" thickBot="1" x14ac:dyDescent="0.3">
      <c r="A7" s="109" t="s">
        <v>49</v>
      </c>
      <c r="B7" s="107" t="s">
        <v>189</v>
      </c>
      <c r="C7" s="107" t="s">
        <v>190</v>
      </c>
      <c r="D7" s="107">
        <v>0.2</v>
      </c>
    </row>
    <row r="8" spans="1:4" ht="29.25" thickBot="1" x14ac:dyDescent="0.3">
      <c r="A8" s="106" t="s">
        <v>191</v>
      </c>
      <c r="B8" s="110"/>
      <c r="C8" s="110"/>
      <c r="D8" s="107"/>
    </row>
    <row r="9" spans="1:4" ht="15.75" thickBot="1" x14ac:dyDescent="0.3">
      <c r="A9" s="109" t="s">
        <v>54</v>
      </c>
      <c r="B9" s="107" t="s">
        <v>192</v>
      </c>
      <c r="C9" s="107" t="s">
        <v>193</v>
      </c>
      <c r="D9" s="107">
        <v>0.9</v>
      </c>
    </row>
    <row r="10" spans="1:4" ht="30.75" thickBot="1" x14ac:dyDescent="0.3">
      <c r="A10" s="109" t="s">
        <v>55</v>
      </c>
      <c r="B10" s="107" t="s">
        <v>194</v>
      </c>
      <c r="C10" s="107" t="s">
        <v>195</v>
      </c>
      <c r="D10" s="107">
        <v>-1.6</v>
      </c>
    </row>
    <row r="11" spans="1:4" ht="30.75" thickBot="1" x14ac:dyDescent="0.3">
      <c r="A11" s="109" t="s">
        <v>56</v>
      </c>
      <c r="B11" s="107" t="s">
        <v>196</v>
      </c>
      <c r="C11" s="107" t="s">
        <v>197</v>
      </c>
      <c r="D11" s="107">
        <v>-0.1</v>
      </c>
    </row>
    <row r="12" spans="1:4" ht="15.75" thickBot="1" x14ac:dyDescent="0.3">
      <c r="A12" s="106" t="s">
        <v>198</v>
      </c>
      <c r="B12" s="108"/>
      <c r="C12" s="108"/>
      <c r="D12" s="108"/>
    </row>
    <row r="13" spans="1:4" ht="15.75" thickBot="1" x14ac:dyDescent="0.3">
      <c r="A13" s="109" t="s">
        <v>50</v>
      </c>
      <c r="B13" s="107" t="s">
        <v>199</v>
      </c>
      <c r="C13" s="107" t="s">
        <v>200</v>
      </c>
      <c r="D13" s="107">
        <v>-2.1</v>
      </c>
    </row>
    <row r="14" spans="1:4" ht="15.75" thickBot="1" x14ac:dyDescent="0.3">
      <c r="A14" s="109" t="s">
        <v>51</v>
      </c>
      <c r="B14" s="107" t="s">
        <v>201</v>
      </c>
      <c r="C14" s="107" t="s">
        <v>202</v>
      </c>
      <c r="D14" s="107">
        <v>-0.3</v>
      </c>
    </row>
    <row r="15" spans="1:4" ht="15.75" thickBot="1" x14ac:dyDescent="0.3">
      <c r="A15" s="109" t="s">
        <v>52</v>
      </c>
      <c r="B15" s="107" t="s">
        <v>203</v>
      </c>
      <c r="C15" s="107" t="s">
        <v>204</v>
      </c>
      <c r="D15" s="107">
        <v>0.7</v>
      </c>
    </row>
    <row r="16" spans="1:4" ht="45.75" thickBot="1" x14ac:dyDescent="0.3">
      <c r="A16" s="109" t="s">
        <v>53</v>
      </c>
      <c r="B16" s="107" t="s">
        <v>205</v>
      </c>
      <c r="C16" s="107" t="s">
        <v>206</v>
      </c>
      <c r="D16" s="107">
        <v>-1.4</v>
      </c>
    </row>
    <row r="18" spans="1:1" x14ac:dyDescent="0.25">
      <c r="A18" s="117" t="s">
        <v>235</v>
      </c>
    </row>
    <row r="19" spans="1:1" s="33" customFormat="1" ht="12.75" x14ac:dyDescent="0.2">
      <c r="A19" s="117" t="s">
        <v>236</v>
      </c>
    </row>
    <row r="20" spans="1:1" s="33" customFormat="1" ht="12.75" x14ac:dyDescent="0.2">
      <c r="A20" s="117" t="s">
        <v>44</v>
      </c>
    </row>
    <row r="21" spans="1:1" s="33" customFormat="1" ht="12.75" x14ac:dyDescent="0.2">
      <c r="A21" s="117" t="s">
        <v>237</v>
      </c>
    </row>
  </sheetData>
  <hyperlinks>
    <hyperlink ref="A1" location="_ftn1" display="_ftn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G15" sqref="G15"/>
    </sheetView>
  </sheetViews>
  <sheetFormatPr baseColWidth="10" defaultRowHeight="15" x14ac:dyDescent="0.25"/>
  <cols>
    <col min="1" max="1" width="16" customWidth="1"/>
    <col min="2" max="2" width="14.85546875" customWidth="1"/>
    <col min="3" max="3" width="14.28515625" customWidth="1"/>
    <col min="4" max="4" width="19.7109375" customWidth="1"/>
    <col min="5" max="5" width="18.42578125" customWidth="1"/>
  </cols>
  <sheetData>
    <row r="1" spans="1:4" x14ac:dyDescent="0.25">
      <c r="A1" s="23" t="s">
        <v>238</v>
      </c>
    </row>
    <row r="2" spans="1:4" ht="15.75" thickBot="1" x14ac:dyDescent="0.3"/>
    <row r="3" spans="1:4" ht="43.5" thickBot="1" x14ac:dyDescent="0.3">
      <c r="A3" s="111"/>
      <c r="B3" s="105" t="s">
        <v>207</v>
      </c>
      <c r="C3" s="105" t="s">
        <v>208</v>
      </c>
      <c r="D3" s="105" t="s">
        <v>185</v>
      </c>
    </row>
    <row r="4" spans="1:4" ht="15.75" thickBot="1" x14ac:dyDescent="0.3">
      <c r="A4" s="106" t="s">
        <v>57</v>
      </c>
      <c r="B4" s="112" t="s">
        <v>209</v>
      </c>
      <c r="C4" s="112" t="s">
        <v>210</v>
      </c>
      <c r="D4" s="112">
        <v>-0.3</v>
      </c>
    </row>
    <row r="5" spans="1:4" ht="15.75" thickBot="1" x14ac:dyDescent="0.3">
      <c r="A5" s="106" t="s">
        <v>211</v>
      </c>
      <c r="B5" s="112" t="s">
        <v>212</v>
      </c>
      <c r="C5" s="112" t="s">
        <v>213</v>
      </c>
      <c r="D5" s="112">
        <v>-1</v>
      </c>
    </row>
    <row r="6" spans="1:4" ht="57.75" thickBot="1" x14ac:dyDescent="0.3">
      <c r="A6" s="106" t="s">
        <v>58</v>
      </c>
      <c r="B6" s="112" t="s">
        <v>214</v>
      </c>
      <c r="C6" s="112" t="s">
        <v>215</v>
      </c>
      <c r="D6" s="112">
        <v>-0.1</v>
      </c>
    </row>
    <row r="7" spans="1:4" ht="29.25" thickBot="1" x14ac:dyDescent="0.3">
      <c r="A7" s="106" t="s">
        <v>59</v>
      </c>
      <c r="B7" s="112" t="s">
        <v>216</v>
      </c>
      <c r="C7" s="112" t="s">
        <v>217</v>
      </c>
      <c r="D7" s="112">
        <v>0.8</v>
      </c>
    </row>
    <row r="8" spans="1:4" ht="15.75" thickBot="1" x14ac:dyDescent="0.3">
      <c r="A8" s="113" t="s">
        <v>60</v>
      </c>
      <c r="B8" s="114" t="s">
        <v>218</v>
      </c>
      <c r="C8" s="114" t="s">
        <v>219</v>
      </c>
      <c r="D8" s="114">
        <v>0.2</v>
      </c>
    </row>
    <row r="9" spans="1:4" ht="16.5" thickTop="1" thickBot="1" x14ac:dyDescent="0.3">
      <c r="A9" s="106" t="s">
        <v>61</v>
      </c>
      <c r="B9" s="112" t="s">
        <v>186</v>
      </c>
      <c r="C9" s="112" t="s">
        <v>62</v>
      </c>
      <c r="D9" s="112">
        <v>-0.5</v>
      </c>
    </row>
    <row r="12" spans="1:4" s="33" customFormat="1" ht="12.75" x14ac:dyDescent="0.2">
      <c r="A12" s="120" t="s">
        <v>239</v>
      </c>
    </row>
    <row r="13" spans="1:4" s="33" customFormat="1" ht="12.75" x14ac:dyDescent="0.2">
      <c r="A13" s="120" t="s">
        <v>44</v>
      </c>
    </row>
    <row r="14" spans="1:4" s="33" customFormat="1" ht="12.75" x14ac:dyDescent="0.2">
      <c r="A14" s="117" t="s">
        <v>231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zoomScale="85" zoomScaleNormal="85" workbookViewId="0">
      <pane xSplit="1" ySplit="3" topLeftCell="H51" activePane="bottomRight" state="frozen"/>
      <selection pane="topRight" activeCell="B1" sqref="B1"/>
      <selection pane="bottomLeft" activeCell="A4" sqref="A4"/>
      <selection pane="bottomRight" activeCell="H73" sqref="H73:H74"/>
    </sheetView>
  </sheetViews>
  <sheetFormatPr baseColWidth="10" defaultRowHeight="15" x14ac:dyDescent="0.25"/>
  <cols>
    <col min="1" max="1" width="71.85546875" bestFit="1" customWidth="1"/>
  </cols>
  <sheetData>
    <row r="1" spans="1:17" x14ac:dyDescent="0.25">
      <c r="A1" s="23" t="s">
        <v>240</v>
      </c>
    </row>
    <row r="2" spans="1:17" x14ac:dyDescent="0.25">
      <c r="A2" s="28"/>
    </row>
    <row r="3" spans="1:17" x14ac:dyDescent="0.25">
      <c r="A3" s="50"/>
      <c r="B3" s="51">
        <v>42795</v>
      </c>
      <c r="C3" s="52">
        <v>42887</v>
      </c>
      <c r="D3" s="52">
        <v>42979</v>
      </c>
      <c r="E3" s="53">
        <v>43070</v>
      </c>
      <c r="F3" s="52">
        <v>43160</v>
      </c>
      <c r="G3" s="52">
        <v>43252</v>
      </c>
      <c r="H3" s="52">
        <v>43344</v>
      </c>
      <c r="I3" s="53">
        <v>43435</v>
      </c>
      <c r="J3" s="52">
        <v>43525</v>
      </c>
      <c r="K3" s="52">
        <v>43617</v>
      </c>
      <c r="L3" s="52">
        <v>43709</v>
      </c>
      <c r="M3" s="53">
        <v>43800</v>
      </c>
      <c r="N3" s="52">
        <v>43891</v>
      </c>
      <c r="O3" s="52">
        <v>43983</v>
      </c>
      <c r="P3" s="52">
        <v>44075</v>
      </c>
      <c r="Q3" s="53">
        <v>44166</v>
      </c>
    </row>
    <row r="4" spans="1:17" x14ac:dyDescent="0.25">
      <c r="A4" s="54" t="s">
        <v>69</v>
      </c>
      <c r="B4" s="55"/>
      <c r="C4" s="55"/>
      <c r="D4" s="55"/>
      <c r="E4" s="55"/>
      <c r="F4" s="55"/>
      <c r="G4" s="55"/>
      <c r="H4" s="55"/>
      <c r="I4" s="55"/>
      <c r="J4" s="55"/>
      <c r="K4" s="55"/>
      <c r="L4" s="55"/>
      <c r="M4" s="55"/>
      <c r="N4" s="56"/>
      <c r="O4" s="56"/>
      <c r="P4" s="56"/>
      <c r="Q4" s="56"/>
    </row>
    <row r="5" spans="1:17" x14ac:dyDescent="0.25">
      <c r="A5" s="57" t="s">
        <v>70</v>
      </c>
      <c r="B5" s="58">
        <f t="shared" ref="B5:Q5" si="0">B6+B9</f>
        <v>34.749319999999997</v>
      </c>
      <c r="C5" s="58">
        <f t="shared" si="0"/>
        <v>35.384399999999999</v>
      </c>
      <c r="D5" s="58">
        <f t="shared" si="0"/>
        <v>28.119880000000002</v>
      </c>
      <c r="E5" s="59">
        <f t="shared" si="0"/>
        <v>21.273970000000002</v>
      </c>
      <c r="F5" s="58">
        <f t="shared" si="0"/>
        <v>18.364252223616262</v>
      </c>
      <c r="G5" s="58">
        <f t="shared" si="0"/>
        <v>20.557695696870383</v>
      </c>
      <c r="H5" s="58">
        <f t="shared" si="0"/>
        <v>23.511101562902269</v>
      </c>
      <c r="I5" s="59">
        <f t="shared" si="0"/>
        <v>21.391950516611082</v>
      </c>
      <c r="J5" s="58">
        <f t="shared" si="0"/>
        <v>20.058354548704727</v>
      </c>
      <c r="K5" s="58">
        <f t="shared" si="0"/>
        <v>20.199753608754577</v>
      </c>
      <c r="L5" s="58">
        <f t="shared" si="0"/>
        <v>22.579162502334981</v>
      </c>
      <c r="M5" s="59">
        <f t="shared" si="0"/>
        <v>17.428729340205713</v>
      </c>
      <c r="N5" s="58">
        <f t="shared" si="0"/>
        <v>18.533367258214927</v>
      </c>
      <c r="O5" s="58">
        <f t="shared" si="0"/>
        <v>13.727398839358818</v>
      </c>
      <c r="P5" s="58">
        <f t="shared" si="0"/>
        <v>24.184543205092858</v>
      </c>
      <c r="Q5" s="59">
        <f t="shared" si="0"/>
        <v>23.568340697333401</v>
      </c>
    </row>
    <row r="6" spans="1:17" x14ac:dyDescent="0.25">
      <c r="A6" s="60" t="s">
        <v>131</v>
      </c>
      <c r="B6" s="61">
        <f>B7+B8</f>
        <v>21.683999999999997</v>
      </c>
      <c r="C6" s="61">
        <f t="shared" ref="C6:Q6" si="1">C7+C8</f>
        <v>20.666</v>
      </c>
      <c r="D6" s="61">
        <f t="shared" si="1"/>
        <v>14.06</v>
      </c>
      <c r="E6" s="61">
        <f t="shared" si="1"/>
        <v>7.0010000000000003</v>
      </c>
      <c r="F6" s="61">
        <f t="shared" si="1"/>
        <v>5.7439999999999998</v>
      </c>
      <c r="G6" s="61">
        <f t="shared" si="1"/>
        <v>6.84</v>
      </c>
      <c r="H6" s="61">
        <f t="shared" si="1"/>
        <v>10.750999999999999</v>
      </c>
      <c r="I6" s="61">
        <f t="shared" si="1"/>
        <v>8.9459999999999997</v>
      </c>
      <c r="J6" s="61">
        <f t="shared" si="1"/>
        <v>7.516</v>
      </c>
      <c r="K6" s="61">
        <f t="shared" si="1"/>
        <v>6.859</v>
      </c>
      <c r="L6" s="61">
        <f t="shared" si="1"/>
        <v>9.5259999999999998</v>
      </c>
      <c r="M6" s="61">
        <f t="shared" si="1"/>
        <v>5.0860000000000003</v>
      </c>
      <c r="N6" s="61">
        <f t="shared" si="1"/>
        <v>5.4509999999999996</v>
      </c>
      <c r="O6" s="61">
        <f t="shared" si="1"/>
        <v>3.3049700000000004</v>
      </c>
      <c r="P6" s="61">
        <f t="shared" si="1"/>
        <v>8.999010000000002</v>
      </c>
      <c r="Q6" s="61">
        <f t="shared" si="1"/>
        <v>9.9586699999999997</v>
      </c>
    </row>
    <row r="7" spans="1:17" x14ac:dyDescent="0.25">
      <c r="A7" s="62" t="s">
        <v>130</v>
      </c>
      <c r="B7" s="63">
        <v>18.111999999999998</v>
      </c>
      <c r="C7" s="63">
        <v>15.458</v>
      </c>
      <c r="D7" s="63">
        <v>12.635</v>
      </c>
      <c r="E7" s="64">
        <v>6.7160000000000002</v>
      </c>
      <c r="F7" s="63">
        <v>5.6689999999999996</v>
      </c>
      <c r="G7" s="63">
        <v>6.5220000000000002</v>
      </c>
      <c r="H7" s="63">
        <v>10.196999999999999</v>
      </c>
      <c r="I7" s="64">
        <v>8.2430000000000003</v>
      </c>
      <c r="J7" s="63">
        <v>6.7770000000000001</v>
      </c>
      <c r="K7" s="63">
        <v>6.1790000000000003</v>
      </c>
      <c r="L7" s="63">
        <v>9.2050000000000001</v>
      </c>
      <c r="M7" s="64">
        <v>4.9260000000000002</v>
      </c>
      <c r="N7" s="63">
        <v>5.3179999999999996</v>
      </c>
      <c r="O7" s="63">
        <v>3.2009700000000003</v>
      </c>
      <c r="P7" s="63">
        <v>8.7100100000000023</v>
      </c>
      <c r="Q7" s="64">
        <v>7.7656700000000001</v>
      </c>
    </row>
    <row r="8" spans="1:17" x14ac:dyDescent="0.25">
      <c r="A8" s="62" t="s">
        <v>71</v>
      </c>
      <c r="B8" s="63">
        <v>3.5720000000000001</v>
      </c>
      <c r="C8" s="63">
        <v>5.2080000000000002</v>
      </c>
      <c r="D8" s="63">
        <v>1.425</v>
      </c>
      <c r="E8" s="64">
        <v>0.28499999999999998</v>
      </c>
      <c r="F8" s="63">
        <v>7.4999999999999997E-2</v>
      </c>
      <c r="G8" s="63">
        <v>0.318</v>
      </c>
      <c r="H8" s="63">
        <v>0.55400000000000005</v>
      </c>
      <c r="I8" s="64">
        <v>0.70299999999999996</v>
      </c>
      <c r="J8" s="63">
        <v>0.73899999999999999</v>
      </c>
      <c r="K8" s="63">
        <v>0.68</v>
      </c>
      <c r="L8" s="63">
        <v>0.32100000000000001</v>
      </c>
      <c r="M8" s="64">
        <v>0.16</v>
      </c>
      <c r="N8" s="63">
        <v>0.13300000000000001</v>
      </c>
      <c r="O8" s="63">
        <v>0.104</v>
      </c>
      <c r="P8" s="63">
        <v>0.28899999999999998</v>
      </c>
      <c r="Q8" s="64">
        <v>2.1930000000000001</v>
      </c>
    </row>
    <row r="9" spans="1:17" x14ac:dyDescent="0.25">
      <c r="A9" s="65" t="s">
        <v>72</v>
      </c>
      <c r="B9" s="66">
        <v>13.06532</v>
      </c>
      <c r="C9" s="66">
        <v>14.718399999999999</v>
      </c>
      <c r="D9" s="66">
        <v>14.05988</v>
      </c>
      <c r="E9" s="67">
        <v>14.272970000000001</v>
      </c>
      <c r="F9" s="66">
        <v>12.620252223616262</v>
      </c>
      <c r="G9" s="66">
        <v>13.717695696870383</v>
      </c>
      <c r="H9" s="66">
        <v>12.760101562902268</v>
      </c>
      <c r="I9" s="67">
        <v>12.445950516611083</v>
      </c>
      <c r="J9" s="66">
        <v>12.542354548704729</v>
      </c>
      <c r="K9" s="66">
        <v>13.340753608754575</v>
      </c>
      <c r="L9" s="66">
        <v>13.053162502334981</v>
      </c>
      <c r="M9" s="67">
        <v>12.342729340205715</v>
      </c>
      <c r="N9" s="66">
        <v>13.082367258214928</v>
      </c>
      <c r="O9" s="66">
        <v>10.422428839358817</v>
      </c>
      <c r="P9" s="66">
        <v>15.185533205092856</v>
      </c>
      <c r="Q9" s="67">
        <v>13.609670697333401</v>
      </c>
    </row>
    <row r="10" spans="1:17" x14ac:dyDescent="0.25">
      <c r="A10" s="68" t="s">
        <v>73</v>
      </c>
      <c r="B10" s="69">
        <f t="shared" ref="B10:Q10" si="2">B11+B12</f>
        <v>47.105000000000004</v>
      </c>
      <c r="C10" s="69">
        <f t="shared" si="2"/>
        <v>29.09</v>
      </c>
      <c r="D10" s="69">
        <f t="shared" si="2"/>
        <v>161.62200000000001</v>
      </c>
      <c r="E10" s="70">
        <f t="shared" si="2"/>
        <v>214.904</v>
      </c>
      <c r="F10" s="69">
        <f t="shared" si="2"/>
        <v>57.436</v>
      </c>
      <c r="G10" s="69">
        <f t="shared" si="2"/>
        <v>36.122999999999998</v>
      </c>
      <c r="H10" s="69">
        <f t="shared" si="2"/>
        <v>171.59899999999999</v>
      </c>
      <c r="I10" s="70">
        <f t="shared" si="2"/>
        <v>225.72700000000003</v>
      </c>
      <c r="J10" s="69">
        <f t="shared" si="2"/>
        <v>59.7</v>
      </c>
      <c r="K10" s="69">
        <f t="shared" si="2"/>
        <v>33.734999999999999</v>
      </c>
      <c r="L10" s="69">
        <f t="shared" si="2"/>
        <v>175.99700000000001</v>
      </c>
      <c r="M10" s="70">
        <f t="shared" si="2"/>
        <v>255.31900000000002</v>
      </c>
      <c r="N10" s="69">
        <f t="shared" si="2"/>
        <v>71.708075658546122</v>
      </c>
      <c r="O10" s="69">
        <f t="shared" si="2"/>
        <v>33.582913267706175</v>
      </c>
      <c r="P10" s="69">
        <f t="shared" si="2"/>
        <v>201.23686604163004</v>
      </c>
      <c r="Q10" s="70">
        <f t="shared" si="2"/>
        <v>288.86014503211771</v>
      </c>
    </row>
    <row r="11" spans="1:17" x14ac:dyDescent="0.25">
      <c r="A11" s="71" t="s">
        <v>74</v>
      </c>
      <c r="B11" s="72">
        <v>28.25</v>
      </c>
      <c r="C11" s="72">
        <v>14.057</v>
      </c>
      <c r="D11" s="72">
        <v>111.952</v>
      </c>
      <c r="E11" s="73">
        <v>140.69900000000001</v>
      </c>
      <c r="F11" s="72">
        <v>38.350999999999999</v>
      </c>
      <c r="G11" s="72">
        <v>16.585999999999999</v>
      </c>
      <c r="H11" s="72">
        <v>117.68300000000001</v>
      </c>
      <c r="I11" s="73">
        <v>144.82400000000001</v>
      </c>
      <c r="J11" s="72">
        <v>39.533999999999999</v>
      </c>
      <c r="K11" s="72">
        <v>18.582000000000001</v>
      </c>
      <c r="L11" s="72">
        <v>121.56</v>
      </c>
      <c r="M11" s="73">
        <v>188.523</v>
      </c>
      <c r="N11" s="72">
        <v>59.898075658546126</v>
      </c>
      <c r="O11" s="72">
        <v>26.962913267706174</v>
      </c>
      <c r="P11" s="72">
        <v>183.97786604163002</v>
      </c>
      <c r="Q11" s="73">
        <v>254.1611450321177</v>
      </c>
    </row>
    <row r="12" spans="1:17" x14ac:dyDescent="0.25">
      <c r="A12" s="71" t="s">
        <v>75</v>
      </c>
      <c r="B12" s="72">
        <v>18.855</v>
      </c>
      <c r="C12" s="72">
        <v>15.032999999999999</v>
      </c>
      <c r="D12" s="72">
        <v>49.67</v>
      </c>
      <c r="E12" s="73">
        <v>74.204999999999998</v>
      </c>
      <c r="F12" s="72">
        <v>19.085000000000001</v>
      </c>
      <c r="G12" s="72">
        <v>19.536999999999999</v>
      </c>
      <c r="H12" s="72">
        <v>53.915999999999997</v>
      </c>
      <c r="I12" s="73">
        <v>80.903000000000006</v>
      </c>
      <c r="J12" s="72">
        <v>20.166</v>
      </c>
      <c r="K12" s="72">
        <v>15.153</v>
      </c>
      <c r="L12" s="72">
        <v>54.436999999999998</v>
      </c>
      <c r="M12" s="73">
        <v>66.796000000000006</v>
      </c>
      <c r="N12" s="72">
        <v>11.81</v>
      </c>
      <c r="O12" s="72">
        <v>6.62</v>
      </c>
      <c r="P12" s="72">
        <v>17.259</v>
      </c>
      <c r="Q12" s="73">
        <v>34.698999999999998</v>
      </c>
    </row>
    <row r="13" spans="1:17" x14ac:dyDescent="0.25">
      <c r="A13" s="74" t="s">
        <v>76</v>
      </c>
      <c r="B13" s="75">
        <f t="shared" ref="B13:Q13" si="3">SUM(B14:B14)</f>
        <v>0</v>
      </c>
      <c r="C13" s="75">
        <f t="shared" si="3"/>
        <v>0</v>
      </c>
      <c r="D13" s="75">
        <f t="shared" si="3"/>
        <v>0</v>
      </c>
      <c r="E13" s="76">
        <f t="shared" si="3"/>
        <v>0</v>
      </c>
      <c r="F13" s="75">
        <f t="shared" si="3"/>
        <v>0</v>
      </c>
      <c r="G13" s="75">
        <f t="shared" si="3"/>
        <v>0</v>
      </c>
      <c r="H13" s="75">
        <f t="shared" si="3"/>
        <v>0</v>
      </c>
      <c r="I13" s="76">
        <f t="shared" si="3"/>
        <v>0</v>
      </c>
      <c r="J13" s="75">
        <f t="shared" si="3"/>
        <v>0</v>
      </c>
      <c r="K13" s="75">
        <f t="shared" si="3"/>
        <v>0</v>
      </c>
      <c r="L13" s="75">
        <f t="shared" si="3"/>
        <v>0</v>
      </c>
      <c r="M13" s="76">
        <f t="shared" si="3"/>
        <v>0</v>
      </c>
      <c r="N13" s="75">
        <f t="shared" si="3"/>
        <v>0</v>
      </c>
      <c r="O13" s="75">
        <f t="shared" si="3"/>
        <v>0</v>
      </c>
      <c r="P13" s="75">
        <f t="shared" si="3"/>
        <v>131.58600000000001</v>
      </c>
      <c r="Q13" s="76">
        <f t="shared" si="3"/>
        <v>122.857</v>
      </c>
    </row>
    <row r="14" spans="1:17" x14ac:dyDescent="0.25">
      <c r="A14" s="77" t="s">
        <v>77</v>
      </c>
      <c r="B14" s="63">
        <v>0</v>
      </c>
      <c r="C14" s="63">
        <v>0</v>
      </c>
      <c r="D14" s="63">
        <v>0</v>
      </c>
      <c r="E14" s="64">
        <v>0</v>
      </c>
      <c r="F14" s="63">
        <v>0</v>
      </c>
      <c r="G14" s="63">
        <v>0</v>
      </c>
      <c r="H14" s="63">
        <v>0</v>
      </c>
      <c r="I14" s="64">
        <v>0</v>
      </c>
      <c r="J14" s="63">
        <v>0</v>
      </c>
      <c r="K14" s="63">
        <v>0</v>
      </c>
      <c r="L14" s="63">
        <v>0</v>
      </c>
      <c r="M14" s="64">
        <v>0</v>
      </c>
      <c r="N14" s="63">
        <v>0</v>
      </c>
      <c r="O14" s="63">
        <v>0</v>
      </c>
      <c r="P14" s="63">
        <v>131.58600000000001</v>
      </c>
      <c r="Q14" s="64">
        <v>122.857</v>
      </c>
    </row>
    <row r="15" spans="1:17" x14ac:dyDescent="0.25">
      <c r="A15" s="77" t="s">
        <v>78</v>
      </c>
      <c r="B15" s="63">
        <v>0</v>
      </c>
      <c r="C15" s="63">
        <v>0</v>
      </c>
      <c r="D15" s="63">
        <v>0</v>
      </c>
      <c r="E15" s="64">
        <v>0</v>
      </c>
      <c r="F15" s="63">
        <v>0</v>
      </c>
      <c r="G15" s="63">
        <v>0</v>
      </c>
      <c r="H15" s="63">
        <v>0.373</v>
      </c>
      <c r="I15" s="64">
        <v>0.46300000000000002</v>
      </c>
      <c r="J15" s="63">
        <v>0.503</v>
      </c>
      <c r="K15" s="63">
        <v>1.1499999999999999</v>
      </c>
      <c r="L15" s="63">
        <v>1.4239999999999999</v>
      </c>
      <c r="M15" s="64">
        <v>1.4259999999999999</v>
      </c>
      <c r="N15" s="63">
        <v>1.744</v>
      </c>
      <c r="O15" s="63">
        <v>0.78100000000000003</v>
      </c>
      <c r="P15" s="63">
        <v>2.016</v>
      </c>
      <c r="Q15" s="64">
        <v>1.853</v>
      </c>
    </row>
    <row r="16" spans="1:17" x14ac:dyDescent="0.25">
      <c r="A16" s="78" t="s">
        <v>79</v>
      </c>
      <c r="B16" s="79">
        <f>SUM(B18+B19+B20)</f>
        <v>71.134</v>
      </c>
      <c r="C16" s="79">
        <f t="shared" ref="C16:Q16" si="4">SUM(C18+C19+C20)</f>
        <v>89.163000000000011</v>
      </c>
      <c r="D16" s="79">
        <f t="shared" si="4"/>
        <v>94.334999999999994</v>
      </c>
      <c r="E16" s="80">
        <f t="shared" si="4"/>
        <v>112.443</v>
      </c>
      <c r="F16" s="79">
        <f t="shared" si="4"/>
        <v>90.593999999999994</v>
      </c>
      <c r="G16" s="79">
        <f t="shared" si="4"/>
        <v>92.686000000000007</v>
      </c>
      <c r="H16" s="79">
        <f t="shared" si="4"/>
        <v>97.427999999999997</v>
      </c>
      <c r="I16" s="80">
        <f t="shared" si="4"/>
        <v>119.836</v>
      </c>
      <c r="J16" s="79">
        <f t="shared" si="4"/>
        <v>102.14999999999999</v>
      </c>
      <c r="K16" s="79">
        <f t="shared" si="4"/>
        <v>93.616</v>
      </c>
      <c r="L16" s="79">
        <f t="shared" si="4"/>
        <v>115.443</v>
      </c>
      <c r="M16" s="80">
        <f t="shared" si="4"/>
        <v>128.524</v>
      </c>
      <c r="N16" s="79">
        <f t="shared" si="4"/>
        <v>100.33800000000001</v>
      </c>
      <c r="O16" s="79">
        <f t="shared" si="4"/>
        <v>74.949000000000012</v>
      </c>
      <c r="P16" s="79">
        <f t="shared" si="4"/>
        <v>131.03799999999998</v>
      </c>
      <c r="Q16" s="80">
        <f t="shared" si="4"/>
        <v>183.822</v>
      </c>
    </row>
    <row r="17" spans="1:17" x14ac:dyDescent="0.25">
      <c r="A17" s="77" t="s">
        <v>80</v>
      </c>
      <c r="B17" s="63">
        <v>48.042999999999999</v>
      </c>
      <c r="C17" s="63">
        <v>66.751000000000005</v>
      </c>
      <c r="D17" s="63">
        <v>70.921999999999997</v>
      </c>
      <c r="E17" s="64">
        <v>85.569000000000003</v>
      </c>
      <c r="F17" s="63">
        <v>64.763999999999996</v>
      </c>
      <c r="G17" s="63">
        <v>58.377000000000002</v>
      </c>
      <c r="H17" s="63">
        <v>72.974999999999994</v>
      </c>
      <c r="I17" s="64">
        <v>92.804000000000002</v>
      </c>
      <c r="J17" s="63">
        <v>76.037999999999997</v>
      </c>
      <c r="K17" s="63">
        <v>70.736999999999995</v>
      </c>
      <c r="L17" s="63">
        <v>90.807000000000002</v>
      </c>
      <c r="M17" s="64">
        <v>100.816</v>
      </c>
      <c r="N17" s="63">
        <v>77.635000000000005</v>
      </c>
      <c r="O17" s="63">
        <v>54.228000000000002</v>
      </c>
      <c r="P17" s="63">
        <v>103.20699999999999</v>
      </c>
      <c r="Q17" s="64">
        <v>115.145</v>
      </c>
    </row>
    <row r="18" spans="1:17" x14ac:dyDescent="0.25">
      <c r="A18" s="77" t="s">
        <v>81</v>
      </c>
      <c r="B18" s="63">
        <v>18.748999999999999</v>
      </c>
      <c r="C18" s="63">
        <v>21.02</v>
      </c>
      <c r="D18" s="63">
        <v>15.878</v>
      </c>
      <c r="E18" s="64">
        <v>26.792999999999999</v>
      </c>
      <c r="F18" s="63">
        <v>23.853999999999999</v>
      </c>
      <c r="G18" s="63">
        <v>22.863</v>
      </c>
      <c r="H18" s="63">
        <v>17.550999999999998</v>
      </c>
      <c r="I18" s="64">
        <v>28.591000000000001</v>
      </c>
      <c r="J18" s="63">
        <v>25.652999999999999</v>
      </c>
      <c r="K18" s="63">
        <v>25.488</v>
      </c>
      <c r="L18" s="63">
        <v>20.824000000000002</v>
      </c>
      <c r="M18" s="64">
        <v>27.425000000000001</v>
      </c>
      <c r="N18" s="63">
        <v>24.771000000000001</v>
      </c>
      <c r="O18" s="63">
        <v>16.62</v>
      </c>
      <c r="P18" s="63">
        <v>24.521000000000001</v>
      </c>
      <c r="Q18" s="64">
        <v>34.183999999999997</v>
      </c>
    </row>
    <row r="19" spans="1:17" x14ac:dyDescent="0.25">
      <c r="A19" s="77" t="s">
        <v>82</v>
      </c>
      <c r="B19" s="63">
        <f>B17-B18</f>
        <v>29.294</v>
      </c>
      <c r="C19" s="63">
        <f t="shared" ref="C19:Q19" si="5">C17-C18</f>
        <v>45.731000000000009</v>
      </c>
      <c r="D19" s="63">
        <f t="shared" si="5"/>
        <v>55.043999999999997</v>
      </c>
      <c r="E19" s="64">
        <f t="shared" si="5"/>
        <v>58.776000000000003</v>
      </c>
      <c r="F19" s="63">
        <f t="shared" si="5"/>
        <v>40.909999999999997</v>
      </c>
      <c r="G19" s="63">
        <f t="shared" si="5"/>
        <v>35.514000000000003</v>
      </c>
      <c r="H19" s="63">
        <f t="shared" si="5"/>
        <v>55.423999999999992</v>
      </c>
      <c r="I19" s="64">
        <f t="shared" si="5"/>
        <v>64.212999999999994</v>
      </c>
      <c r="J19" s="63">
        <f t="shared" si="5"/>
        <v>50.384999999999998</v>
      </c>
      <c r="K19" s="63">
        <f t="shared" si="5"/>
        <v>45.248999999999995</v>
      </c>
      <c r="L19" s="63">
        <f t="shared" si="5"/>
        <v>69.983000000000004</v>
      </c>
      <c r="M19" s="64">
        <f t="shared" si="5"/>
        <v>73.391000000000005</v>
      </c>
      <c r="N19" s="63">
        <f t="shared" si="5"/>
        <v>52.864000000000004</v>
      </c>
      <c r="O19" s="63">
        <f t="shared" si="5"/>
        <v>37.608000000000004</v>
      </c>
      <c r="P19" s="63">
        <f t="shared" si="5"/>
        <v>78.685999999999993</v>
      </c>
      <c r="Q19" s="64">
        <f t="shared" si="5"/>
        <v>80.960999999999999</v>
      </c>
    </row>
    <row r="20" spans="1:17" x14ac:dyDescent="0.25">
      <c r="A20" s="77" t="s">
        <v>68</v>
      </c>
      <c r="B20" s="63">
        <v>23.091000000000001</v>
      </c>
      <c r="C20" s="63">
        <v>22.411999999999999</v>
      </c>
      <c r="D20" s="63">
        <v>23.413</v>
      </c>
      <c r="E20" s="64">
        <v>26.873999999999999</v>
      </c>
      <c r="F20" s="63">
        <v>25.83</v>
      </c>
      <c r="G20" s="63">
        <v>34.308999999999997</v>
      </c>
      <c r="H20" s="63">
        <v>24.452999999999999</v>
      </c>
      <c r="I20" s="64">
        <v>27.032</v>
      </c>
      <c r="J20" s="63">
        <v>26.111999999999998</v>
      </c>
      <c r="K20" s="63">
        <v>22.879000000000001</v>
      </c>
      <c r="L20" s="63">
        <v>24.635999999999999</v>
      </c>
      <c r="M20" s="64">
        <v>27.707999999999998</v>
      </c>
      <c r="N20" s="63">
        <v>22.702999999999999</v>
      </c>
      <c r="O20" s="63">
        <v>20.721</v>
      </c>
      <c r="P20" s="63">
        <v>27.831</v>
      </c>
      <c r="Q20" s="64">
        <v>68.677000000000007</v>
      </c>
    </row>
    <row r="21" spans="1:17" ht="15.75" x14ac:dyDescent="0.25">
      <c r="A21" s="103" t="s">
        <v>181</v>
      </c>
      <c r="B21" s="101">
        <v>84.13</v>
      </c>
      <c r="C21" s="101">
        <v>57.594000000000001</v>
      </c>
      <c r="D21" s="101">
        <v>68.819000000000003</v>
      </c>
      <c r="E21" s="102">
        <v>81.872</v>
      </c>
      <c r="F21" s="101">
        <v>79.524000000000001</v>
      </c>
      <c r="G21" s="101">
        <v>60.566000000000003</v>
      </c>
      <c r="H21" s="101">
        <v>80.057000000000002</v>
      </c>
      <c r="I21" s="102">
        <v>99.837000000000003</v>
      </c>
      <c r="J21" s="101">
        <v>81.02</v>
      </c>
      <c r="K21" s="101">
        <v>73.138000000000005</v>
      </c>
      <c r="L21" s="101">
        <v>92.334000000000003</v>
      </c>
      <c r="M21" s="102">
        <v>96.465999999999994</v>
      </c>
      <c r="N21" s="101">
        <v>75.177999999999997</v>
      </c>
      <c r="O21" s="101">
        <v>41.463000000000001</v>
      </c>
      <c r="P21" s="101">
        <v>107.435</v>
      </c>
      <c r="Q21" s="102">
        <v>123.34</v>
      </c>
    </row>
    <row r="22" spans="1:17" ht="15.75" x14ac:dyDescent="0.25">
      <c r="A22" s="81" t="s">
        <v>83</v>
      </c>
      <c r="B22" s="82">
        <f t="shared" ref="B22:O22" si="6">B5+B10+B13+B16+B21</f>
        <v>237.11831999999998</v>
      </c>
      <c r="C22" s="82">
        <f t="shared" si="6"/>
        <v>211.23140000000001</v>
      </c>
      <c r="D22" s="82">
        <f t="shared" si="6"/>
        <v>352.89588000000003</v>
      </c>
      <c r="E22" s="82">
        <f t="shared" si="6"/>
        <v>430.49297000000001</v>
      </c>
      <c r="F22" s="82">
        <f t="shared" si="6"/>
        <v>245.91825222361626</v>
      </c>
      <c r="G22" s="82">
        <f t="shared" si="6"/>
        <v>209.93269569687038</v>
      </c>
      <c r="H22" s="82">
        <f t="shared" si="6"/>
        <v>372.5951015629023</v>
      </c>
      <c r="I22" s="82">
        <f t="shared" si="6"/>
        <v>466.79195051661111</v>
      </c>
      <c r="J22" s="82">
        <f t="shared" si="6"/>
        <v>262.9283545487047</v>
      </c>
      <c r="K22" s="82">
        <f t="shared" si="6"/>
        <v>220.68875360875458</v>
      </c>
      <c r="L22" s="82">
        <f t="shared" si="6"/>
        <v>406.35316250233501</v>
      </c>
      <c r="M22" s="82">
        <f t="shared" si="6"/>
        <v>497.73772934020576</v>
      </c>
      <c r="N22" s="82">
        <f t="shared" si="6"/>
        <v>265.75744291676108</v>
      </c>
      <c r="O22" s="82">
        <f t="shared" si="6"/>
        <v>163.72231210706499</v>
      </c>
      <c r="P22" s="82">
        <f>P5+P10+P13+P16+P21</f>
        <v>595.48040924672296</v>
      </c>
      <c r="Q22" s="83">
        <f>Q5+Q10+Q13+Q16+Q21</f>
        <v>742.44748572945116</v>
      </c>
    </row>
    <row r="73" spans="8:8" x14ac:dyDescent="0.25">
      <c r="H73" s="117" t="s">
        <v>241</v>
      </c>
    </row>
    <row r="74" spans="8:8" x14ac:dyDescent="0.25">
      <c r="H74" s="117" t="s">
        <v>242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https://paco.intranet.social.gouv.fr/travail/dares/darespace/Utileauquotidien/boite%20a%20outil/_layouts/15/DocIdRedir.aspx?ID=CXYRD2YVEM74-1981028799-20</Url>
      <Description>CXYRD2YVEM74-1981028799-20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3" ma:contentTypeDescription="Crée un document." ma:contentTypeScope="" ma:versionID="d2e34b0df7e8bf4886aed77b0041b715">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Props1.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2.xml><?xml version="1.0" encoding="utf-8"?>
<ds:datastoreItem xmlns:ds="http://schemas.openxmlformats.org/officeDocument/2006/customXml" ds:itemID="{A7919036-2476-4C08-B329-8904A4FCF6E1}">
  <ds:schemaRefs>
    <ds:schemaRef ds:uri="7b4e5cf4-0fc5-48ee-950b-8270790171f4"/>
    <ds:schemaRef ds:uri="http://purl.org/dc/elements/1.1/"/>
    <ds:schemaRef ds:uri="http://schemas.microsoft.com/office/2006/documentManagement/types"/>
    <ds:schemaRef ds:uri="http://schemas.microsoft.com/sharepoint/v3"/>
    <ds:schemaRef ds:uri="http://schemas.openxmlformats.org/package/2006/metadata/core-properties"/>
    <ds:schemaRef ds:uri="http://purl.org/dc/terms/"/>
    <ds:schemaRef ds:uri="http://schemas.microsoft.com/office/infopath/2007/PartnerControls"/>
    <ds:schemaRef ds:uri="http://purl.org/dc/dcmitype/"/>
    <ds:schemaRef ds:uri="a94836d9-3302-4558-b6d3-eecd7f28f017"/>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3A8A3DA-C328-4D01-851D-E4892A022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B1E47C-5407-479F-8E73-3BAF7FBF0B0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4</vt:i4>
      </vt:variant>
    </vt:vector>
  </HeadingPairs>
  <TitlesOfParts>
    <vt:vector size="16" baseType="lpstr">
      <vt:lpstr>Lisez-moi</vt:lpstr>
      <vt:lpstr>Graphique 1</vt:lpstr>
      <vt:lpstr>Graphique 2</vt:lpstr>
      <vt:lpstr>Graphique 3</vt:lpstr>
      <vt:lpstr>Tableau 1</vt:lpstr>
      <vt:lpstr>Graphique 4</vt:lpstr>
      <vt:lpstr>Tableau 2</vt:lpstr>
      <vt:lpstr>Tableau 3</vt:lpstr>
      <vt:lpstr>Graphique 5</vt:lpstr>
      <vt:lpstr>Tableau 4</vt:lpstr>
      <vt:lpstr>Tableau complémentaire A</vt:lpstr>
      <vt:lpstr>Tableau complémentaire B</vt:lpstr>
      <vt:lpstr>'Tableau 1'!_ftn1</vt:lpstr>
      <vt:lpstr>'Tableau 1'!_ftnref1</vt:lpstr>
      <vt:lpstr>'Graphique 3'!X30e4c2d35842e59eacff2eceda535c1dd4c8e93</vt:lpstr>
      <vt:lpstr>'Graphique 3'!X826aba8689ba066fe30151fc5a19a7a61da5325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 la situation des jeunes sur le marché du travail a-t-elle évolué en 2020 ? </dc:title>
  <dc:subject>Panorama de la situation des jeunes  en période de crise sanitaire</dc:subject>
  <dc:creator>Dares – service statistique du ministère du Travail</dc:creator>
  <cp:keywords>Dares Analyses;  jeunes ; emploi ; inactivité ;chômage; taux d’emploi ; études, formation ; NEET ; politiques de l’emploi ;  Plan «  1 jeune, 1 solution » ; Titouan Blaize, Marie Borel, Claire-Lise Dubost,Cindy Reist; Anne-Sophie Pichavant; Anne-juliette Bessone</cp:keywords>
  <cp:lastModifiedBy>MAUPU, Chloé (DARES)</cp:lastModifiedBy>
  <dcterms:created xsi:type="dcterms:W3CDTF">2020-07-20T12:21:49Z</dcterms:created>
  <dcterms:modified xsi:type="dcterms:W3CDTF">2021-09-15T08:30:28Z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