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df DEFINITIFS DA-DI-DR 2021\2021-79 IRP\"/>
    </mc:Choice>
  </mc:AlternateContent>
  <bookViews>
    <workbookView xWindow="0" yWindow="0" windowWidth="20490" windowHeight="7620" tabRatio="842"/>
  </bookViews>
  <sheets>
    <sheet name="Lisez-moi" sheetId="19" r:id="rId1"/>
    <sheet name="Tableau 1" sheetId="1" r:id="rId2"/>
    <sheet name="Tableau 2" sheetId="3" r:id="rId3"/>
    <sheet name="Tableau 2bis" sheetId="20" r:id="rId4"/>
    <sheet name="Graph1" sheetId="18" r:id="rId5"/>
    <sheet name="Graph2" sheetId="7" r:id="rId6"/>
    <sheet name="Tableau 3" sheetId="9" r:id="rId7"/>
    <sheet name="Tableau 4" sheetId="13" r:id="rId8"/>
    <sheet name="Tableau A" sheetId="17" r:id="rId9"/>
  </sheets>
  <calcPr calcId="162913"/>
</workbook>
</file>

<file path=xl/calcChain.xml><?xml version="1.0" encoding="utf-8"?>
<calcChain xmlns="http://schemas.openxmlformats.org/spreadsheetml/2006/main">
  <c r="E5" i="13" l="1"/>
  <c r="E7" i="13"/>
  <c r="E8" i="13"/>
  <c r="E10" i="13"/>
  <c r="E12" i="13"/>
  <c r="E13" i="13"/>
  <c r="D12" i="13" l="1"/>
  <c r="D7" i="13"/>
  <c r="C12" i="13"/>
  <c r="C7" i="13"/>
  <c r="D10" i="13"/>
  <c r="D5" i="13"/>
  <c r="C10" i="13"/>
  <c r="C5" i="13"/>
  <c r="D13" i="13"/>
  <c r="D8" i="13"/>
  <c r="C13" i="13"/>
  <c r="C8" i="13"/>
  <c r="F8" i="7" l="1"/>
  <c r="E8" i="7"/>
  <c r="D8" i="7"/>
  <c r="C8" i="7"/>
  <c r="B8" i="7"/>
  <c r="F7" i="7"/>
  <c r="E7" i="7"/>
  <c r="D7" i="7"/>
  <c r="C7" i="7"/>
  <c r="B7" i="7"/>
</calcChain>
</file>

<file path=xl/sharedStrings.xml><?xml version="1.0" encoding="utf-8"?>
<sst xmlns="http://schemas.openxmlformats.org/spreadsheetml/2006/main" count="261" uniqueCount="195">
  <si>
    <t>CHSCT</t>
  </si>
  <si>
    <t>DUP ou autre instance regroupée</t>
  </si>
  <si>
    <t>CSE</t>
  </si>
  <si>
    <t>Conseil d'entreprise</t>
  </si>
  <si>
    <t>Représentants "de proximité"</t>
  </si>
  <si>
    <t>CSSCT</t>
  </si>
  <si>
    <t>Au moins une instance élue</t>
  </si>
  <si>
    <t>De 10 à 49 salariés</t>
  </si>
  <si>
    <t>De 50 à 199 salariés</t>
  </si>
  <si>
    <t>De 200 à 499 salariés</t>
  </si>
  <si>
    <t>500 salariés et plus</t>
  </si>
  <si>
    <t>Ensemble</t>
  </si>
  <si>
    <t>Commerce</t>
  </si>
  <si>
    <t>Construction</t>
  </si>
  <si>
    <t>Industrie</t>
  </si>
  <si>
    <t>entreprises</t>
  </si>
  <si>
    <t>salariés</t>
  </si>
  <si>
    <t xml:space="preserve"> entreprises</t>
  </si>
  <si>
    <t>2017 nouveau champ</t>
  </si>
  <si>
    <t>2017 ancien champ</t>
  </si>
  <si>
    <t>2018 ancien champ</t>
  </si>
  <si>
    <t>Couverture syndicale</t>
  </si>
  <si>
    <t xml:space="preserve">       Au moins une instance élue</t>
  </si>
  <si>
    <t>en %</t>
  </si>
  <si>
    <t>Salariés</t>
  </si>
  <si>
    <t>Entreprises</t>
  </si>
  <si>
    <t>Secteur de l'entreprise</t>
  </si>
  <si>
    <t>en % des entreprises</t>
  </si>
  <si>
    <t>Filiale d'un groupe français</t>
  </si>
  <si>
    <t>Filiale d'une multinationale</t>
  </si>
  <si>
    <t>Négociation collective</t>
  </si>
  <si>
    <t>Au moins un accord ou avenant</t>
  </si>
  <si>
    <t>Pas de négociation collective</t>
  </si>
  <si>
    <t>Champ : entreprises de 10 salariés ou plus du secteur privé non agricole en France (hors Mayotte)</t>
  </si>
  <si>
    <t>10 à 19 salariés</t>
  </si>
  <si>
    <t>20 à 49 salariés</t>
  </si>
  <si>
    <t>50 à 99 salariés</t>
  </si>
  <si>
    <t>100 à 199 salariés</t>
  </si>
  <si>
    <t>200 à 499 salariés</t>
  </si>
  <si>
    <t>Groupe France</t>
  </si>
  <si>
    <t>entreprises ayant une seule instance élue</t>
  </si>
  <si>
    <t>entreprises ayant 2 à 4 instances élues</t>
  </si>
  <si>
    <t xml:space="preserve">entreprises ayant 5 à 10 instances élues </t>
  </si>
  <si>
    <t>entreprises ayant plus de 10 instances élues</t>
  </si>
  <si>
    <t>Appartenance distante à un groupe</t>
  </si>
  <si>
    <t>Indépendante</t>
  </si>
  <si>
    <t>Couverture des instances représentatives du personnel</t>
  </si>
  <si>
    <t xml:space="preserve">       Nouvelles instances</t>
  </si>
  <si>
    <t>Anciennes instances</t>
  </si>
  <si>
    <t>Nouvelles Instances</t>
  </si>
  <si>
    <t xml:space="preserve">       Anciennes instances</t>
  </si>
  <si>
    <t>Taille d'entreprise</t>
  </si>
  <si>
    <t>Secteur</t>
  </si>
  <si>
    <t>Aucune</t>
  </si>
  <si>
    <t>Négociation avec accord ou avenant</t>
  </si>
  <si>
    <t>Présence syndicale</t>
  </si>
  <si>
    <t xml:space="preserve">Election ayant abouti sans élus </t>
  </si>
  <si>
    <t>Au moins une instance</t>
  </si>
  <si>
    <t>10 à 49 salariés</t>
  </si>
  <si>
    <t>50 salariés ou plus</t>
  </si>
  <si>
    <t xml:space="preserve">      300 salariés ou plus</t>
  </si>
  <si>
    <t xml:space="preserve">      50 à 299 salariés</t>
  </si>
  <si>
    <t>En % des…</t>
  </si>
  <si>
    <t>Tranche de taille</t>
  </si>
  <si>
    <t>Négociation collective sans accord ni avenant</t>
  </si>
  <si>
    <t>500 salariés ou plus</t>
  </si>
  <si>
    <t>Tableau 1 : Couvertures syndicale et des instances représentatives du personnel</t>
  </si>
  <si>
    <t>NR : non représentatif ; le nombre d'entreprises répondantes est trop faible pour permettre une estimation suffisamment précise.</t>
  </si>
  <si>
    <t>Comité social et économique</t>
  </si>
  <si>
    <t>Couverture par des délégués syndicaux</t>
  </si>
  <si>
    <t>Comité d'entreprise, avec ou sans DP</t>
  </si>
  <si>
    <t>Délégués du personnel (DP) seuls</t>
  </si>
  <si>
    <t>Délégation unique du personnel ou autre instance regroupée</t>
  </si>
  <si>
    <t>Couverts par une instance représentative du personnel élue</t>
  </si>
  <si>
    <t>Taille de l'entreprise</t>
  </si>
  <si>
    <t>Instances représentatives du personnel</t>
  </si>
  <si>
    <t>Avant les ordonnances</t>
  </si>
  <si>
    <t>Après les ordonnances</t>
  </si>
  <si>
    <t>Moins de 11 salariés</t>
  </si>
  <si>
    <t>Aucune obligation</t>
  </si>
  <si>
    <t>50 à 299 salariés</t>
  </si>
  <si>
    <r>
      <rPr>
        <b/>
        <sz val="11"/>
        <color theme="1"/>
        <rFont val="Calibri"/>
        <family val="2"/>
        <scheme val="minor"/>
      </rPr>
      <t>Tableau A</t>
    </r>
    <r>
      <rPr>
        <sz val="11"/>
        <color theme="1"/>
        <rFont val="Calibri"/>
        <family val="2"/>
        <scheme val="minor"/>
      </rPr>
      <t xml:space="preserve"> : Obligation de mise en place des instances représentatives du personnel selon la taille de l'entreprise</t>
    </r>
  </si>
  <si>
    <t>Comité d'entreprise (CE)</t>
  </si>
  <si>
    <t>Délégué du personnel (DP)</t>
  </si>
  <si>
    <t>Représentant de section syndical (RSS)</t>
  </si>
  <si>
    <t>Délégué syndical (DS)</t>
  </si>
  <si>
    <t>Comité
social et économique (CSE)</t>
  </si>
  <si>
    <t>Oui</t>
  </si>
  <si>
    <t>Non</t>
  </si>
  <si>
    <t>Lecture : en 2012, 11,3 % des entreprises disposent d'un délégué syndical (DS) et 42,1 % ont au moins une instance élue au niveau d'un établissement, de l'entreprise ou de l'unité économique et sociale (UES).</t>
  </si>
  <si>
    <t>Au moins un délégué du personnel (DP)</t>
  </si>
  <si>
    <t>Au moins un comité d'entreprise (CE)</t>
  </si>
  <si>
    <r>
      <rPr>
        <b/>
        <sz val="11"/>
        <color theme="1"/>
        <rFont val="Calibri"/>
        <family val="2"/>
        <scheme val="minor"/>
      </rPr>
      <t xml:space="preserve">Délégué du personnel </t>
    </r>
    <r>
      <rPr>
        <sz val="11"/>
        <color theme="1"/>
        <rFont val="Calibri"/>
        <family val="2"/>
        <scheme val="minor"/>
      </rPr>
      <t>(</t>
    </r>
    <r>
      <rPr>
        <b/>
        <sz val="11"/>
        <color theme="1"/>
        <rFont val="Calibri"/>
        <family val="2"/>
        <scheme val="minor"/>
      </rPr>
      <t>DP</t>
    </r>
    <r>
      <rPr>
        <sz val="11"/>
        <color theme="1"/>
        <rFont val="Calibri"/>
        <family val="2"/>
        <scheme val="minor"/>
      </rPr>
      <t xml:space="preserve">) </t>
    </r>
    <r>
      <rPr>
        <b/>
        <sz val="11"/>
        <color theme="1"/>
        <rFont val="Calibri"/>
        <family val="2"/>
        <scheme val="minor"/>
      </rPr>
      <t>et</t>
    </r>
    <r>
      <rPr>
        <sz val="11"/>
        <color theme="1"/>
        <rFont val="Calibri"/>
        <family val="2"/>
        <scheme val="minor"/>
      </rPr>
      <t xml:space="preserve"> </t>
    </r>
    <r>
      <rPr>
        <b/>
        <sz val="11"/>
        <color theme="1"/>
        <rFont val="Calibri"/>
        <family val="2"/>
        <scheme val="minor"/>
      </rPr>
      <t>comité d'entreprise</t>
    </r>
    <r>
      <rPr>
        <sz val="11"/>
        <color theme="1"/>
        <rFont val="Calibri"/>
        <family val="2"/>
        <scheme val="minor"/>
      </rPr>
      <t xml:space="preserve"> </t>
    </r>
    <r>
      <rPr>
        <b/>
        <sz val="11"/>
        <color theme="1"/>
        <rFont val="Calibri"/>
        <family val="2"/>
        <scheme val="minor"/>
      </rPr>
      <t>(CE</t>
    </r>
    <r>
      <rPr>
        <sz val="11"/>
        <color theme="1"/>
        <rFont val="Calibri"/>
        <family val="2"/>
        <scheme val="minor"/>
      </rPr>
      <t xml:space="preserve">)
Possibilité de fusion des deux dans une </t>
    </r>
    <r>
      <rPr>
        <b/>
        <sz val="11"/>
        <color theme="1"/>
        <rFont val="Calibri"/>
        <family val="2"/>
        <scheme val="minor"/>
      </rPr>
      <t xml:space="preserve">délégation unique du personnel </t>
    </r>
    <r>
      <rPr>
        <sz val="11"/>
        <color theme="1"/>
        <rFont val="Calibri"/>
        <family val="2"/>
        <scheme val="minor"/>
      </rPr>
      <t>(</t>
    </r>
    <r>
      <rPr>
        <b/>
        <sz val="11"/>
        <color theme="1"/>
        <rFont val="Calibri"/>
        <family val="2"/>
        <scheme val="minor"/>
      </rPr>
      <t>DUP</t>
    </r>
    <r>
      <rPr>
        <sz val="11"/>
        <color theme="1"/>
        <rFont val="Calibri"/>
        <family val="2"/>
        <scheme val="minor"/>
      </rPr>
      <t xml:space="preserve">)
+
</t>
    </r>
    <r>
      <rPr>
        <b/>
        <sz val="11"/>
        <color theme="1"/>
        <rFont val="Calibri"/>
        <family val="2"/>
        <scheme val="minor"/>
      </rPr>
      <t>Comité hygiène sécurité et condition de travail</t>
    </r>
    <r>
      <rPr>
        <sz val="11"/>
        <color theme="1"/>
        <rFont val="Calibri"/>
        <family val="2"/>
        <scheme val="minor"/>
      </rPr>
      <t xml:space="preserve"> (</t>
    </r>
    <r>
      <rPr>
        <b/>
        <sz val="11"/>
        <color theme="1"/>
        <rFont val="Calibri"/>
        <family val="2"/>
        <scheme val="minor"/>
      </rPr>
      <t>CHSCT</t>
    </r>
    <r>
      <rPr>
        <sz val="11"/>
        <color theme="1"/>
        <rFont val="Calibri"/>
        <family val="2"/>
        <scheme val="minor"/>
      </rPr>
      <t>)
Possibilité de fusion de deux ou trois de ces instances par décision de l'employeur</t>
    </r>
  </si>
  <si>
    <t>Comité social et économique (CSE)</t>
  </si>
  <si>
    <r>
      <rPr>
        <b/>
        <sz val="11"/>
        <color theme="1"/>
        <rFont val="Calibri"/>
        <family val="2"/>
        <scheme val="minor"/>
      </rPr>
      <t>Comité sociale et économique (CSE)</t>
    </r>
    <r>
      <rPr>
        <sz val="11"/>
        <color theme="1"/>
        <rFont val="Calibri"/>
        <family val="2"/>
        <scheme val="minor"/>
      </rPr>
      <t xml:space="preserve">, </t>
    </r>
    <r>
      <rPr>
        <b/>
        <sz val="11"/>
        <color theme="1"/>
        <rFont val="Calibri"/>
        <family val="2"/>
        <scheme val="minor"/>
      </rPr>
      <t>Comission santé sécurité et condition de travail (CSSCT)</t>
    </r>
  </si>
  <si>
    <t>Groupe Multinational</t>
  </si>
  <si>
    <t>Appartenance à un groupe*</t>
  </si>
  <si>
    <t>Champ : entreprises de 10 salariés ou plus du secteur privé non agricole en France (hors Mayotte).</t>
  </si>
  <si>
    <t>Source : Dares, enquête Acemo "Dialogue social en entreprise".</t>
  </si>
  <si>
    <t>Source : Dares, enquête Acemo "Dialogue social en entreprise", Lifi (Sytème d'information sur les liaisons financières entre sociétés).</t>
  </si>
  <si>
    <t>Transports et entreposage</t>
  </si>
  <si>
    <t>Hébergement et restauration</t>
  </si>
  <si>
    <t>Nombre d'instances au 31/12/2016 (selon Mars)</t>
  </si>
  <si>
    <t>Types d'instances présentes au 31/12/2016 (selon Mars)</t>
  </si>
  <si>
    <t>dont Information et communication</t>
  </si>
  <si>
    <t xml:space="preserve">          Activités financières et d'assurance</t>
  </si>
  <si>
    <t xml:space="preserve">          Activités immobilières</t>
  </si>
  <si>
    <t xml:space="preserve">          Activités scientifiques et techniques</t>
  </si>
  <si>
    <t xml:space="preserve">          Enseignement, santé humaine et action sociale</t>
  </si>
  <si>
    <t>11 à 49 salariés</t>
  </si>
  <si>
    <r>
      <rPr>
        <b/>
        <sz val="11"/>
        <color theme="1"/>
        <rFont val="Calibri"/>
        <family val="2"/>
        <scheme val="minor"/>
      </rPr>
      <t>DP</t>
    </r>
    <r>
      <rPr>
        <sz val="11"/>
        <color theme="1"/>
        <rFont val="Calibri"/>
        <family val="2"/>
        <scheme val="minor"/>
      </rPr>
      <t xml:space="preserve">, </t>
    </r>
    <r>
      <rPr>
        <b/>
        <sz val="11"/>
        <color theme="1"/>
        <rFont val="Calibri"/>
        <family val="2"/>
        <scheme val="minor"/>
      </rPr>
      <t>CE</t>
    </r>
    <r>
      <rPr>
        <sz val="11"/>
        <color theme="1"/>
        <rFont val="Calibri"/>
        <family val="2"/>
        <scheme val="minor"/>
      </rPr>
      <t xml:space="preserve"> et </t>
    </r>
    <r>
      <rPr>
        <b/>
        <sz val="11"/>
        <color theme="1"/>
        <rFont val="Calibri"/>
        <family val="2"/>
        <scheme val="minor"/>
      </rPr>
      <t>CHSCT</t>
    </r>
    <r>
      <rPr>
        <sz val="11"/>
        <color theme="1"/>
        <rFont val="Calibri"/>
        <family val="2"/>
        <scheme val="minor"/>
      </rPr>
      <t xml:space="preserve">
Possibilité de fusion des trois dans une </t>
    </r>
    <r>
      <rPr>
        <b/>
        <sz val="11"/>
        <color theme="1"/>
        <rFont val="Calibri"/>
        <family val="2"/>
        <scheme val="minor"/>
      </rPr>
      <t>DUP</t>
    </r>
    <r>
      <rPr>
        <sz val="11"/>
        <color theme="1"/>
        <rFont val="Calibri"/>
        <family val="2"/>
        <scheme val="minor"/>
      </rPr>
      <t xml:space="preserve"> élargie par accord d'entreprise</t>
    </r>
  </si>
  <si>
    <t>Tableau 4 : Existence d'instances spécifiques sur les questions sécurité et conditions de travail</t>
  </si>
  <si>
    <t>Tableau 3 : Taux de conversion aux nouvelles instances en 2019</t>
  </si>
  <si>
    <t>Lecture : en 2019, 10,1 % des entreprises disposent d'un délégué syndical (DS) au niveau d'un établissement, de l'entreprise ou de l'unité économique et sociale (UES), représentant 55,9 % des salariés du champ.</t>
  </si>
  <si>
    <t>NR</t>
  </si>
  <si>
    <t>Lecture : en 2019, 6,3 % des entreprises du commerce disposent d'un délégué syndical (DS) au niveau d'un établissement, de l'entreprise ou de l'unité économique et sociale  (UES).</t>
  </si>
  <si>
    <t>Les données sur les institutions représentatives du personnel</t>
  </si>
  <si>
    <t>L’enquête annuelle sur le Dialogue social en entreprise (DSE) permet de savoir pour chaque entreprise si les établissements qui la composent disposent d'institutions représentatives du personnel. Nous n’avons pris en compte que l’instance par construction la plus récente (présence de CSE, si CSE et CE étaient cochés simultanément par exemple). Toute entreprise ayant élu au moins un CSE figure ainsi parmi les entreprises ayant mis en place les nouvelles instances.</t>
  </si>
  <si>
    <t>Source</t>
  </si>
  <si>
    <t xml:space="preserve">L’enquête annuelle sur le Dialogue social en entreprise (DSE) est réalisée depuis 2006 par la Dares dans le cadre du dispositif d’enquêtes sur l’activité et les conditions d’emploi de la main-d’œuvre (Acemo). L’enquête Acemo portant sur le Dialogue social en entreprise recense des informations sur les instances représentatives du personnel présentes dans les entreprises, l’existence de négociations collectives, leurs thèmes et participants, la signature d’accords et l’existence d’arrêts collectifs de travail, au cours de l’année ayant précédé l’interrogation. </t>
  </si>
  <si>
    <t>Champ</t>
  </si>
  <si>
    <t>Définitions</t>
  </si>
  <si>
    <r>
      <rPr>
        <b/>
        <sz val="8"/>
        <rFont val="Arial"/>
        <family val="2"/>
      </rPr>
      <t xml:space="preserve">Les anciennes instances de représentation du personnel: </t>
    </r>
    <r>
      <rPr>
        <sz val="8"/>
        <rFont val="Arial"/>
        <family val="2"/>
      </rPr>
      <t xml:space="preserve">
- Délégués du personnel (DP), une entreprise devait procéder à leur éléction dès qu'elle employait au moins 11 salariés en équivalent temps plein
- Comités d'entreprise (CE), une entreprise devait procéder à leur élection dès qu'elle employait au moins 50 salariés  en équivalent temps plein
- Délégations uniques du personnel (DUP), qui pouvaient se substituer à la combinaison DP-CE pour les entreprises de 50 à 200 salariés (50 à 300 à partir de 2015)
- Comités d’hygiène de sécurité et des conditions de travail (CHSCT), qu'il était obligatoire de désigner dans les entreprises  de 50 salariés ou plus</t>
    </r>
  </si>
  <si>
    <r>
      <rPr>
        <b/>
        <sz val="8"/>
        <rFont val="Arial"/>
        <family val="2"/>
      </rPr>
      <t>Les nouvelles instances de représentation du personnel:</t>
    </r>
    <r>
      <rPr>
        <sz val="8"/>
        <rFont val="Arial"/>
        <family val="2"/>
      </rPr>
      <t xml:space="preserve">
- Comités sociaux et économiques (CSE), mis en place dès 11 salariés et reprend les attributions des instances préexistantes (DP, CE, DUP, CHSCT)
- Commissions santé, sécurité et conditions de travail (CSSCT), dans les entreprises de 300 salariés au plus. Ces commissions reprennent les sujets traités auparavant dans les CHSCT
- Conseils d'entreprise, qui peuvent être constitués par un accord. Un conseil d'entreprise réunit le CSE et les délégués syndicaux d'une entreprise en une instance unique
- Représentants de proximité, pouvant servir de relais locaux aux CSE. Leur mise en place et leurs attributions dépendent entièrement des accords d'entreprise</t>
    </r>
  </si>
  <si>
    <t>Contenu des onglets</t>
  </si>
  <si>
    <t>Contact</t>
  </si>
  <si>
    <r>
      <t xml:space="preserve">Pour tout renseignement concernant nos statistiques, vous pouvez nous contacter par e-mail à l'adresse suivante :  </t>
    </r>
    <r>
      <rPr>
        <u/>
        <sz val="8"/>
        <color indexed="12"/>
        <rFont val="Arial"/>
        <family val="2"/>
      </rPr>
      <t>DARES.communication@dares.travail.gouv.fr</t>
    </r>
  </si>
  <si>
    <t>Tableau 2 : Présence d'instances de représentation du personnel selon les types d'entreprises en 2019</t>
  </si>
  <si>
    <t>Rapports de chances des entreprises avec…</t>
  </si>
  <si>
    <t>Présence d'instance
contre
Absence d'instance</t>
  </si>
  <si>
    <t>Présence de CSE
contre
Présence d'anciennes instances</t>
  </si>
  <si>
    <t>Réf.</t>
  </si>
  <si>
    <t>Taille</t>
  </si>
  <si>
    <t>10 à 19</t>
  </si>
  <si>
    <t>0,03 (***)</t>
  </si>
  <si>
    <t>20 à 49</t>
  </si>
  <si>
    <t>50 à 99</t>
  </si>
  <si>
    <t>100 à 199</t>
  </si>
  <si>
    <t>200 à 499</t>
  </si>
  <si>
    <t>500 et plus</t>
  </si>
  <si>
    <t>Appartenance distante</t>
  </si>
  <si>
    <t>Négociations collectives</t>
  </si>
  <si>
    <t xml:space="preserve">Négociation collective sans accord </t>
  </si>
  <si>
    <t>n.s. : non significatif ; (*) cf. encadré 2.</t>
  </si>
  <si>
    <t>Note : Effet respectivement significatif au seuil de 10 % (*), 5 % (**) et 1 % (***) ou non significatif (n.s.).</t>
  </si>
  <si>
    <t>Sources : Dares, enquête Acemo "Dialogue social en entreprise", Lifi (Système d'information sur les Liaisons Financières entre sociétés)</t>
  </si>
  <si>
    <t>0,86 (n.s.)</t>
  </si>
  <si>
    <t>0,47 (***)</t>
  </si>
  <si>
    <r>
      <rPr>
        <b/>
        <sz val="11"/>
        <color theme="1"/>
        <rFont val="Calibri"/>
        <family val="2"/>
        <scheme val="minor"/>
      </rPr>
      <t>Tableau 2 bis :</t>
    </r>
    <r>
      <rPr>
        <sz val="11"/>
        <color theme="1"/>
        <rFont val="Calibri"/>
        <family val="2"/>
        <scheme val="minor"/>
      </rPr>
      <t xml:space="preserve"> Facteurs de présence d'instances dans les entreprises</t>
    </r>
  </si>
  <si>
    <t>Tableau 2 bis : Facteurs de présence d'instances dans les entreprises</t>
  </si>
  <si>
    <t>Lecture : en 2018, 35  % des entreprises ne disposent que d'une  ou plusieurs des anciennes instances au niveau d'un établissement, de l'entreprise ou de l'unité économique et sociale (UES).</t>
  </si>
  <si>
    <t>L'enquête porte sur un échantillon de 16 000 entreprises, dont environ 10 000 sont répondantes, représentatif des 236 000 entreprises de 10 salariés ou plus du secteur privé non agricole en France métropolitaine, qui emploient environ 15,0 millions de salariés. Les entreprises ont été interrogées en 2020 sur leur situation en 2019.</t>
  </si>
  <si>
    <t>Négociation collective en 2019</t>
  </si>
  <si>
    <t>1,08 (***)</t>
  </si>
  <si>
    <t>0,71 (***)</t>
  </si>
  <si>
    <t>0,66 (***)</t>
  </si>
  <si>
    <t>0,52 (***)</t>
  </si>
  <si>
    <t>0,04 (***)</t>
  </si>
  <si>
    <t>0,49 (***)</t>
  </si>
  <si>
    <t>0,77 (***)</t>
  </si>
  <si>
    <t>1,16 (***)</t>
  </si>
  <si>
    <t>1,41 (***)</t>
  </si>
  <si>
    <t>1,34 (***)</t>
  </si>
  <si>
    <t>2,55 (***)</t>
  </si>
  <si>
    <t>0,19 (***)</t>
  </si>
  <si>
    <t>1,04 (***)</t>
  </si>
  <si>
    <t>0,67 (***)</t>
  </si>
  <si>
    <t>0,87 (n.s.)</t>
  </si>
  <si>
    <t>1,22 (***)</t>
  </si>
  <si>
    <t>1,30 (***)</t>
  </si>
  <si>
    <t>0,20 (***)</t>
  </si>
  <si>
    <t>1,00 (n.s.)</t>
  </si>
  <si>
    <t>1,43 (***)</t>
  </si>
  <si>
    <t>1,69 (***)</t>
  </si>
  <si>
    <t>0,85 (*)</t>
  </si>
  <si>
    <t>0,58 (***)</t>
  </si>
  <si>
    <t>0,50 (***)</t>
  </si>
  <si>
    <t>Tableau 1 : Couvertures syndicale et par des instances représentatives du personnel</t>
  </si>
  <si>
    <t>Tableau 2 : présence d'instances de représentation du personnel  par types d'entreprises en 2019</t>
  </si>
  <si>
    <t>Effectif de l'entreprise</t>
  </si>
  <si>
    <t>Graphique 2 :
Évolution de la couverture au niveau entreprise par des délégués syndicaux (DS) ou au moins une instance élue</t>
  </si>
  <si>
    <t>Graphique 1: Couverture par au moins une instance de représentation entre 2017 et 2019</t>
  </si>
  <si>
    <t>Graphique 2 : Évolution de la couverture au niveau entreprise par des délégués syndicaux (DS) ou au moins une instance élue</t>
  </si>
  <si>
    <t>Lecture : Par rapport à la situation de référence (autres activités de service), les entreprises de la construction ont un rapport de chances de 0,63, c’est-à-dire qu'elles ont une une propension 0,71 fois plus faible d'avoir une instance de représentants du personnel.</t>
  </si>
  <si>
    <t>Couverture Syndicale</t>
  </si>
  <si>
    <t>Couverture des IRP</t>
  </si>
  <si>
    <t>(*) cf. encadré 1 en ligne, section du dispositif "Lifi".</t>
  </si>
  <si>
    <t>Autres activités tertiaires</t>
  </si>
  <si>
    <t xml:space="preserve">          Autres activités de services</t>
  </si>
  <si>
    <t xml:space="preserve">Lecture : en 2019, 86 % des entreprises employant entre 100 et 199 salariés, et ayant au moins une  instance représentative du personnel élue en 2016 sont dotées d’une nouvelle instance.
(*) cf. encadré 1.
Champ : entreprises de 10 salariés ou plus du secteur privé non agricole en France (hors Mayotte).
Sources : Dares, enquête Acemo "Dialogue social en entreprise", MARS 2ème cycle (Mesure d’Audience de la Représentativité Syndicale), Lifi (Système d'information sur les Liaisons Financières entre sociétés).
</t>
  </si>
  <si>
    <t>Au moins une délégation unique du personnel (DUP)</t>
  </si>
  <si>
    <t xml:space="preserve">Les instances de représentation des salariés des entreprises en 2019 </t>
  </si>
  <si>
    <t>Négociation sans accord ou avenant</t>
  </si>
  <si>
    <t>Lecture : en 2019, 14,7 % des entreprises ayant élu de nouvelles instances disposent d'une commission santé sécurité et commission de travail (CSSCT) au niveau d'un établissement, de l'entreprise ou de l'unité économique et social (UES).</t>
  </si>
  <si>
    <t>300 salariés ou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</si>
</sst>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38" x14ac:knownFonts="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rgb="FF000000"/>
      <name val="Arial"/>
      <family val="2"/>
    </font>
    <font>
      <b/>
      <i/>
      <sz val="11"/>
      <color theme="1"/>
      <name val="Calibri"/>
      <family val="2"/>
      <scheme val="minor"/>
    </font>
    <font>
      <sz val="11"/>
      <color rgb="FFFF0000"/>
      <name val="Calibri"/>
      <family val="2"/>
      <scheme val="minor"/>
    </font>
    <font>
      <i/>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10"/>
      <name val="Arial"/>
      <family val="2"/>
      <charset val="1"/>
    </font>
    <font>
      <b/>
      <sz val="12"/>
      <color rgb="FF000000"/>
      <name val="Calibri"/>
      <family val="2"/>
      <scheme val="minor"/>
    </font>
    <font>
      <b/>
      <sz val="8"/>
      <name val="Arial"/>
      <family val="2"/>
    </font>
    <font>
      <b/>
      <sz val="8"/>
      <color indexed="10"/>
      <name val="Arial"/>
      <family val="2"/>
    </font>
    <font>
      <sz val="8"/>
      <name val="Arial"/>
      <family val="2"/>
    </font>
    <font>
      <sz val="8"/>
      <color indexed="8"/>
      <name val="Arial"/>
      <family val="2"/>
    </font>
    <font>
      <sz val="8"/>
      <color rgb="FFFF0000"/>
      <name val="Arial"/>
      <family val="2"/>
    </font>
    <font>
      <sz val="10"/>
      <name val="Arial"/>
      <family val="2"/>
    </font>
    <font>
      <u/>
      <sz val="8.5"/>
      <color indexed="12"/>
      <name val="Arial"/>
      <family val="2"/>
    </font>
    <font>
      <u/>
      <sz val="8"/>
      <color indexed="12"/>
      <name val="Arial"/>
      <family val="2"/>
    </font>
    <font>
      <u/>
      <sz val="11"/>
      <color theme="10"/>
      <name val="Calibri"/>
      <family val="2"/>
      <scheme val="minor"/>
    </font>
    <font>
      <b/>
      <sz val="12"/>
      <name val="Calibri"/>
      <family val="2"/>
      <scheme val="minor"/>
    </font>
  </fonts>
  <fills count="4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44"/>
        <bgColor indexed="64"/>
      </patternFill>
    </fill>
    <fill>
      <patternFill patternType="solid">
        <fgColor indexed="9"/>
        <bgColor indexed="64"/>
      </patternFill>
    </fill>
    <fill>
      <patternFill patternType="solid">
        <fgColor indexed="27"/>
        <bgColor indexed="27"/>
      </patternFill>
    </fill>
  </fills>
  <borders count="27">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7">
    <xf numFmtId="0" fontId="0" fillId="0" borderId="0"/>
    <xf numFmtId="0" fontId="11" fillId="0" borderId="0" applyNumberFormat="0" applyFill="0" applyBorder="0" applyAlignment="0" applyProtection="0"/>
    <xf numFmtId="0" fontId="12" fillId="0" borderId="15" applyNumberFormat="0" applyFill="0" applyAlignment="0" applyProtection="0"/>
    <xf numFmtId="0" fontId="13" fillId="0" borderId="16" applyNumberFormat="0" applyFill="0" applyAlignment="0" applyProtection="0"/>
    <xf numFmtId="0" fontId="14" fillId="0" borderId="17"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18" applyNumberFormat="0" applyAlignment="0" applyProtection="0"/>
    <xf numFmtId="0" fontId="19" fillId="10" borderId="19" applyNumberFormat="0" applyAlignment="0" applyProtection="0"/>
    <xf numFmtId="0" fontId="20" fillId="10" borderId="18" applyNumberFormat="0" applyAlignment="0" applyProtection="0"/>
    <xf numFmtId="0" fontId="21" fillId="0" borderId="20" applyNumberFormat="0" applyFill="0" applyAlignment="0" applyProtection="0"/>
    <xf numFmtId="0" fontId="22" fillId="11" borderId="21" applyNumberFormat="0" applyAlignment="0" applyProtection="0"/>
    <xf numFmtId="0" fontId="8" fillId="0" borderId="0" applyNumberFormat="0" applyFill="0" applyBorder="0" applyAlignment="0" applyProtection="0"/>
    <xf numFmtId="0" fontId="10" fillId="12" borderId="22" applyNumberFormat="0" applyFont="0" applyAlignment="0" applyProtection="0"/>
    <xf numFmtId="0" fontId="23" fillId="0" borderId="0" applyNumberFormat="0" applyFill="0" applyBorder="0" applyAlignment="0" applyProtection="0"/>
    <xf numFmtId="0" fontId="1" fillId="0" borderId="23" applyNumberFormat="0" applyFill="0" applyAlignment="0" applyProtection="0"/>
    <xf numFmtId="0" fontId="24"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24" fillId="36" borderId="0" applyNumberFormat="0" applyBorder="0" applyAlignment="0" applyProtection="0"/>
    <xf numFmtId="0" fontId="25" fillId="0" borderId="0"/>
    <xf numFmtId="0" fontId="26" fillId="0" borderId="0"/>
    <xf numFmtId="0" fontId="33" fillId="0" borderId="0"/>
    <xf numFmtId="0" fontId="34" fillId="0" borderId="0" applyNumberFormat="0" applyFill="0" applyBorder="0" applyAlignment="0" applyProtection="0">
      <alignment vertical="top"/>
      <protection locked="0"/>
    </xf>
    <xf numFmtId="0" fontId="36" fillId="0" borderId="0" applyNumberFormat="0" applyFill="0" applyBorder="0" applyAlignment="0" applyProtection="0"/>
  </cellStyleXfs>
  <cellXfs count="173">
    <xf numFmtId="0" fontId="0" fillId="0" borderId="0" xfId="0"/>
    <xf numFmtId="0" fontId="2" fillId="2" borderId="0" xfId="0" applyFont="1" applyFill="1"/>
    <xf numFmtId="0" fontId="0" fillId="2" borderId="0" xfId="0" applyFill="1"/>
    <xf numFmtId="0" fontId="1" fillId="2" borderId="6" xfId="0" applyFont="1" applyFill="1" applyBorder="1" applyAlignment="1">
      <alignment horizontal="center" vertical="center" wrapText="1" shrinkToFit="1"/>
    </xf>
    <xf numFmtId="0" fontId="1" fillId="2" borderId="6" xfId="0" applyFont="1" applyFill="1" applyBorder="1"/>
    <xf numFmtId="164" fontId="0" fillId="2" borderId="0" xfId="0" applyNumberFormat="1" applyFill="1"/>
    <xf numFmtId="0" fontId="0" fillId="2" borderId="2" xfId="0" applyFill="1" applyBorder="1" applyAlignment="1">
      <alignment horizontal="right"/>
    </xf>
    <xf numFmtId="0" fontId="0" fillId="2" borderId="2" xfId="0" applyFill="1" applyBorder="1"/>
    <xf numFmtId="0" fontId="0" fillId="2" borderId="0" xfId="0" applyFont="1" applyFill="1"/>
    <xf numFmtId="164" fontId="1" fillId="2" borderId="0" xfId="0" applyNumberFormat="1" applyFont="1" applyFill="1"/>
    <xf numFmtId="164" fontId="0" fillId="2" borderId="5" xfId="0" applyNumberFormat="1" applyFill="1" applyBorder="1"/>
    <xf numFmtId="164" fontId="5" fillId="2" borderId="2" xfId="0" applyNumberFormat="1" applyFont="1" applyFill="1" applyBorder="1"/>
    <xf numFmtId="164" fontId="0" fillId="2" borderId="2" xfId="0" applyNumberFormat="1" applyFill="1" applyBorder="1"/>
    <xf numFmtId="164" fontId="1" fillId="2" borderId="6" xfId="0" applyNumberFormat="1" applyFont="1" applyFill="1" applyBorder="1"/>
    <xf numFmtId="0" fontId="1" fillId="2" borderId="0" xfId="0" applyFont="1" applyFill="1"/>
    <xf numFmtId="164" fontId="0" fillId="2" borderId="2" xfId="0" applyNumberFormat="1" applyFill="1" applyBorder="1" applyAlignment="1">
      <alignment horizontal="right"/>
    </xf>
    <xf numFmtId="0" fontId="1" fillId="3" borderId="8" xfId="0" applyFont="1" applyFill="1" applyBorder="1"/>
    <xf numFmtId="0" fontId="1" fillId="2" borderId="5" xfId="0" applyFont="1" applyFill="1" applyBorder="1" applyAlignment="1">
      <alignment horizontal="center" vertical="center"/>
    </xf>
    <xf numFmtId="164" fontId="0" fillId="3" borderId="13" xfId="0" applyNumberFormat="1" applyFill="1" applyBorder="1"/>
    <xf numFmtId="164" fontId="0" fillId="3" borderId="12" xfId="0" applyNumberFormat="1" applyFill="1" applyBorder="1" applyAlignment="1">
      <alignment horizontal="right"/>
    </xf>
    <xf numFmtId="164" fontId="1" fillId="3" borderId="6" xfId="0" applyNumberFormat="1" applyFont="1" applyFill="1" applyBorder="1" applyAlignment="1">
      <alignment horizontal="right"/>
    </xf>
    <xf numFmtId="164" fontId="1" fillId="3" borderId="6" xfId="0" applyNumberFormat="1" applyFont="1" applyFill="1" applyBorder="1"/>
    <xf numFmtId="164" fontId="1" fillId="3" borderId="12" xfId="0" applyNumberFormat="1" applyFont="1" applyFill="1" applyBorder="1" applyAlignment="1">
      <alignment horizontal="right"/>
    </xf>
    <xf numFmtId="164" fontId="1" fillId="3" borderId="13" xfId="0" applyNumberFormat="1" applyFont="1" applyFill="1" applyBorder="1"/>
    <xf numFmtId="0" fontId="0" fillId="2" borderId="7" xfId="0" applyFill="1" applyBorder="1" applyAlignment="1">
      <alignment horizontal="center" vertical="center"/>
    </xf>
    <xf numFmtId="0" fontId="0" fillId="2" borderId="1" xfId="0" applyFont="1" applyFill="1" applyBorder="1"/>
    <xf numFmtId="164" fontId="3" fillId="2" borderId="2" xfId="0" applyNumberFormat="1" applyFont="1" applyFill="1" applyBorder="1"/>
    <xf numFmtId="0" fontId="1" fillId="2" borderId="5" xfId="0" applyFont="1" applyFill="1" applyBorder="1" applyAlignment="1">
      <alignment horizontal="center" vertical="center" wrapText="1" shrinkToFit="1"/>
    </xf>
    <xf numFmtId="0" fontId="1" fillId="2" borderId="11" xfId="0" applyFont="1" applyFill="1" applyBorder="1"/>
    <xf numFmtId="0" fontId="1" fillId="4" borderId="8" xfId="0" applyFont="1" applyFill="1" applyBorder="1"/>
    <xf numFmtId="0" fontId="1" fillId="2" borderId="5" xfId="0" applyFont="1" applyFill="1" applyBorder="1"/>
    <xf numFmtId="164" fontId="0" fillId="2" borderId="6" xfId="0" applyNumberFormat="1" applyFill="1" applyBorder="1"/>
    <xf numFmtId="0" fontId="0" fillId="2" borderId="6" xfId="0" applyFill="1" applyBorder="1"/>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wrapText="1" shrinkToFit="1"/>
    </xf>
    <xf numFmtId="164" fontId="0" fillId="4" borderId="12" xfId="0" applyNumberFormat="1" applyFill="1" applyBorder="1"/>
    <xf numFmtId="0" fontId="0" fillId="4" borderId="13" xfId="0" applyFill="1" applyBorder="1"/>
    <xf numFmtId="0" fontId="1" fillId="2" borderId="6" xfId="0" applyFont="1" applyFill="1" applyBorder="1" applyAlignment="1">
      <alignment horizontal="center"/>
    </xf>
    <xf numFmtId="0" fontId="1" fillId="2" borderId="8" xfId="0" applyFont="1" applyFill="1" applyBorder="1" applyAlignment="1">
      <alignment horizontal="center" wrapText="1" shrinkToFit="1"/>
    </xf>
    <xf numFmtId="0" fontId="1" fillId="2" borderId="9" xfId="0" applyFont="1" applyFill="1" applyBorder="1" applyAlignment="1">
      <alignment horizontal="center" wrapText="1" shrinkToFit="1"/>
    </xf>
    <xf numFmtId="164" fontId="0" fillId="2" borderId="10" xfId="0" applyNumberFormat="1" applyFill="1" applyBorder="1"/>
    <xf numFmtId="0" fontId="1" fillId="2" borderId="0" xfId="0" applyFont="1" applyFill="1" applyAlignment="1">
      <alignment horizontal="center" vertical="center"/>
    </xf>
    <xf numFmtId="0" fontId="1" fillId="2" borderId="0" xfId="0" applyFont="1" applyFill="1" applyAlignment="1">
      <alignment horizontal="center" vertical="center" wrapText="1" shrinkToFit="1"/>
    </xf>
    <xf numFmtId="1" fontId="0" fillId="2" borderId="0" xfId="0" applyNumberFormat="1" applyFill="1"/>
    <xf numFmtId="165" fontId="1" fillId="0" borderId="0" xfId="0" applyNumberFormat="1" applyFont="1"/>
    <xf numFmtId="0" fontId="0" fillId="2" borderId="0" xfId="0" applyFill="1" applyAlignment="1">
      <alignment wrapText="1" shrinkToFit="1"/>
    </xf>
    <xf numFmtId="0" fontId="0" fillId="2" borderId="0" xfId="0" applyFont="1" applyFill="1" applyAlignment="1">
      <alignment wrapText="1" shrinkToFit="1"/>
    </xf>
    <xf numFmtId="0" fontId="8" fillId="2" borderId="0" xfId="0" applyFont="1" applyFill="1"/>
    <xf numFmtId="165" fontId="3" fillId="2" borderId="0" xfId="0" applyNumberFormat="1" applyFont="1" applyFill="1"/>
    <xf numFmtId="0" fontId="0" fillId="5" borderId="0" xfId="0" applyFill="1" applyAlignment="1">
      <alignment horizontal="left" wrapText="1"/>
    </xf>
    <xf numFmtId="0" fontId="5" fillId="2" borderId="0" xfId="0" applyFont="1" applyFill="1"/>
    <xf numFmtId="165" fontId="0" fillId="2" borderId="0" xfId="0" applyNumberFormat="1" applyFill="1"/>
    <xf numFmtId="0" fontId="3" fillId="2" borderId="0" xfId="0" applyFont="1" applyFill="1"/>
    <xf numFmtId="0" fontId="9" fillId="2" borderId="0" xfId="0" applyFont="1" applyFill="1"/>
    <xf numFmtId="0" fontId="9" fillId="2" borderId="0" xfId="0" applyFont="1" applyFill="1" applyAlignment="1">
      <alignment wrapText="1"/>
    </xf>
    <xf numFmtId="0" fontId="0" fillId="2" borderId="6" xfId="0" applyFill="1" applyBorder="1" applyAlignment="1">
      <alignment horizontal="center" wrapText="1"/>
    </xf>
    <xf numFmtId="0" fontId="0" fillId="2" borderId="6" xfId="0" applyFill="1" applyBorder="1" applyAlignment="1">
      <alignment horizontal="center" vertical="center" wrapText="1"/>
    </xf>
    <xf numFmtId="0" fontId="5" fillId="2" borderId="2" xfId="0" applyFont="1" applyFill="1" applyBorder="1"/>
    <xf numFmtId="0" fontId="5" fillId="2" borderId="11" xfId="0" applyFont="1" applyFill="1" applyBorder="1"/>
    <xf numFmtId="164" fontId="0" fillId="2" borderId="2" xfId="0" applyNumberFormat="1" applyFill="1" applyBorder="1" applyAlignment="1">
      <alignment horizontal="center"/>
    </xf>
    <xf numFmtId="164" fontId="0" fillId="2" borderId="11" xfId="0" applyNumberFormat="1" applyFill="1" applyBorder="1"/>
    <xf numFmtId="164" fontId="5" fillId="2" borderId="11" xfId="0" applyNumberFormat="1" applyFont="1" applyFill="1" applyBorder="1"/>
    <xf numFmtId="164" fontId="1" fillId="2" borderId="5" xfId="0" applyNumberFormat="1" applyFont="1" applyFill="1" applyBorder="1" applyAlignment="1">
      <alignment horizontal="center"/>
    </xf>
    <xf numFmtId="0" fontId="0" fillId="2" borderId="0" xfId="0" applyFill="1" applyAlignment="1">
      <alignment horizontal="left"/>
    </xf>
    <xf numFmtId="0" fontId="0" fillId="2" borderId="11" xfId="0" applyFill="1" applyBorder="1"/>
    <xf numFmtId="0" fontId="0" fillId="2" borderId="5" xfId="0" applyFill="1" applyBorder="1"/>
    <xf numFmtId="0" fontId="0" fillId="2" borderId="0" xfId="0" applyFont="1" applyFill="1" applyAlignment="1">
      <alignment wrapText="1" shrinkToFit="1"/>
    </xf>
    <xf numFmtId="0" fontId="1" fillId="2" borderId="5" xfId="0" applyFont="1" applyFill="1" applyBorder="1" applyAlignment="1">
      <alignment horizontal="center" vertical="center" wrapText="1"/>
    </xf>
    <xf numFmtId="0" fontId="0" fillId="0" borderId="6" xfId="0" applyBorder="1"/>
    <xf numFmtId="0" fontId="0" fillId="0" borderId="6" xfId="0" applyBorder="1" applyAlignment="1">
      <alignment vertical="center"/>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0" fontId="0" fillId="0" borderId="6" xfId="0" applyBorder="1" applyAlignment="1">
      <alignment horizontal="center"/>
    </xf>
    <xf numFmtId="0" fontId="1" fillId="2" borderId="0" xfId="0" applyFont="1" applyFill="1" applyAlignment="1">
      <alignment horizontal="left"/>
    </xf>
    <xf numFmtId="165" fontId="0" fillId="37" borderId="0" xfId="0" applyNumberFormat="1" applyFill="1"/>
    <xf numFmtId="0" fontId="0" fillId="37" borderId="0" xfId="0" applyFill="1"/>
    <xf numFmtId="0" fontId="5" fillId="37" borderId="0" xfId="0" applyFont="1" applyFill="1"/>
    <xf numFmtId="0" fontId="1" fillId="2" borderId="6" xfId="0" applyFont="1" applyFill="1" applyBorder="1" applyAlignment="1">
      <alignment horizontal="left"/>
    </xf>
    <xf numFmtId="0" fontId="1" fillId="2" borderId="7" xfId="0" applyFont="1" applyFill="1" applyBorder="1"/>
    <xf numFmtId="0" fontId="1" fillId="2" borderId="1" xfId="0" applyFont="1" applyFill="1" applyBorder="1"/>
    <xf numFmtId="0" fontId="1" fillId="2" borderId="1" xfId="0" applyFont="1" applyFill="1" applyBorder="1" applyAlignment="1">
      <alignment vertical="top"/>
    </xf>
    <xf numFmtId="0" fontId="0" fillId="2" borderId="0" xfId="0" applyFill="1" applyAlignment="1">
      <alignment wrapText="1" shrinkToFit="1"/>
    </xf>
    <xf numFmtId="0" fontId="0" fillId="2" borderId="0" xfId="0" applyFill="1" applyAlignment="1">
      <alignment horizontal="center" vertical="center"/>
    </xf>
    <xf numFmtId="0" fontId="1" fillId="2" borderId="0" xfId="0" applyFont="1" applyFill="1" applyAlignment="1">
      <alignment horizontal="left"/>
    </xf>
    <xf numFmtId="0" fontId="0" fillId="2" borderId="6" xfId="0" applyFont="1" applyFill="1" applyBorder="1"/>
    <xf numFmtId="0" fontId="0" fillId="2" borderId="11" xfId="0" applyFont="1" applyFill="1" applyBorder="1"/>
    <xf numFmtId="0" fontId="0" fillId="2" borderId="6" xfId="0" applyFont="1" applyFill="1" applyBorder="1" applyAlignment="1">
      <alignment horizontal="left"/>
    </xf>
    <xf numFmtId="0" fontId="0" fillId="2" borderId="5" xfId="0" applyFont="1" applyFill="1" applyBorder="1"/>
    <xf numFmtId="0" fontId="1" fillId="2" borderId="6" xfId="0" applyFont="1" applyFill="1" applyBorder="1" applyAlignment="1">
      <alignment horizontal="center"/>
    </xf>
    <xf numFmtId="0" fontId="0" fillId="2" borderId="0" xfId="0" applyFont="1" applyFill="1" applyAlignment="1">
      <alignment wrapText="1" shrinkToFit="1"/>
    </xf>
    <xf numFmtId="0" fontId="0" fillId="2" borderId="6" xfId="0" applyFill="1" applyBorder="1" applyAlignment="1">
      <alignment horizontal="center" vertical="center" wrapText="1"/>
    </xf>
    <xf numFmtId="164" fontId="1" fillId="5" borderId="5" xfId="0" applyNumberFormat="1" applyFont="1" applyFill="1" applyBorder="1" applyAlignment="1">
      <alignment horizontal="center"/>
    </xf>
    <xf numFmtId="164" fontId="0" fillId="5" borderId="2" xfId="0" applyNumberFormat="1" applyFill="1" applyBorder="1" applyAlignment="1">
      <alignment horizontal="center"/>
    </xf>
    <xf numFmtId="164" fontId="0" fillId="5" borderId="2" xfId="0" applyNumberFormat="1" applyFill="1" applyBorder="1"/>
    <xf numFmtId="164" fontId="0" fillId="5" borderId="11" xfId="0" applyNumberFormat="1" applyFill="1" applyBorder="1"/>
    <xf numFmtId="164" fontId="5" fillId="5" borderId="2" xfId="0" applyNumberFormat="1" applyFont="1" applyFill="1" applyBorder="1"/>
    <xf numFmtId="164" fontId="5" fillId="5" borderId="11" xfId="0" applyNumberFormat="1" applyFont="1" applyFill="1" applyBorder="1"/>
    <xf numFmtId="164" fontId="1" fillId="5" borderId="4" xfId="0" applyNumberFormat="1" applyFont="1" applyFill="1" applyBorder="1" applyAlignment="1">
      <alignment horizontal="center"/>
    </xf>
    <xf numFmtId="164" fontId="0" fillId="5" borderId="0" xfId="0" applyNumberFormat="1" applyFill="1" applyBorder="1" applyAlignment="1">
      <alignment horizontal="center"/>
    </xf>
    <xf numFmtId="164" fontId="0" fillId="5" borderId="0" xfId="0" applyNumberFormat="1" applyFill="1" applyBorder="1"/>
    <xf numFmtId="164" fontId="0" fillId="5" borderId="14" xfId="0" applyNumberFormat="1" applyFill="1" applyBorder="1"/>
    <xf numFmtId="164" fontId="5" fillId="5" borderId="0" xfId="0" applyNumberFormat="1" applyFont="1" applyFill="1" applyBorder="1"/>
    <xf numFmtId="164" fontId="5" fillId="5" borderId="14" xfId="0" applyNumberFormat="1" applyFont="1" applyFill="1" applyBorder="1"/>
    <xf numFmtId="2" fontId="0" fillId="2" borderId="0" xfId="0" applyNumberFormat="1" applyFill="1"/>
    <xf numFmtId="164" fontId="3" fillId="2" borderId="2" xfId="0" applyNumberFormat="1" applyFont="1" applyFill="1" applyBorder="1" applyAlignment="1">
      <alignment horizontal="right"/>
    </xf>
    <xf numFmtId="166" fontId="0" fillId="2" borderId="0" xfId="0" applyNumberFormat="1" applyFill="1"/>
    <xf numFmtId="0" fontId="0" fillId="2" borderId="6" xfId="0" applyFill="1" applyBorder="1" applyAlignment="1">
      <alignment horizontal="center" vertical="center" wrapText="1"/>
    </xf>
    <xf numFmtId="0" fontId="1" fillId="2" borderId="6" xfId="0" applyFont="1" applyFill="1" applyBorder="1" applyAlignment="1">
      <alignment vertical="center"/>
    </xf>
    <xf numFmtId="0" fontId="1" fillId="2" borderId="8" xfId="0" applyFont="1" applyFill="1" applyBorder="1"/>
    <xf numFmtId="0" fontId="0" fillId="2" borderId="12" xfId="0" applyFill="1" applyBorder="1"/>
    <xf numFmtId="0" fontId="0" fillId="2" borderId="13" xfId="0" applyFill="1" applyBorder="1"/>
    <xf numFmtId="0" fontId="0" fillId="2" borderId="7" xfId="0" applyFill="1" applyBorder="1"/>
    <xf numFmtId="0" fontId="0" fillId="2" borderId="5" xfId="0" applyFill="1" applyBorder="1" applyAlignment="1">
      <alignment horizontal="left"/>
    </xf>
    <xf numFmtId="0" fontId="0" fillId="2" borderId="24" xfId="0" applyFill="1" applyBorder="1"/>
    <xf numFmtId="0" fontId="0" fillId="2" borderId="1" xfId="0" applyFill="1" applyBorder="1"/>
    <xf numFmtId="0" fontId="0" fillId="2" borderId="2" xfId="0" applyFill="1" applyBorder="1" applyAlignment="1">
      <alignment horizontal="left"/>
    </xf>
    <xf numFmtId="0" fontId="0" fillId="2" borderId="25" xfId="0" applyFill="1" applyBorder="1"/>
    <xf numFmtId="2" fontId="0" fillId="2" borderId="2" xfId="0" applyNumberFormat="1" applyFill="1" applyBorder="1" applyAlignment="1">
      <alignment horizontal="left"/>
    </xf>
    <xf numFmtId="0" fontId="0" fillId="2" borderId="26" xfId="0" applyFill="1" applyBorder="1"/>
    <xf numFmtId="0" fontId="0" fillId="2" borderId="3" xfId="0" applyFill="1" applyBorder="1"/>
    <xf numFmtId="0" fontId="0" fillId="2" borderId="25" xfId="0" applyFill="1" applyBorder="1" applyAlignment="1">
      <alignment horizontal="left"/>
    </xf>
    <xf numFmtId="0" fontId="1" fillId="2" borderId="3" xfId="0" applyFont="1" applyFill="1" applyBorder="1"/>
    <xf numFmtId="0" fontId="0" fillId="2" borderId="24" xfId="0" applyFill="1" applyBorder="1" applyAlignment="1">
      <alignment horizontal="left"/>
    </xf>
    <xf numFmtId="0" fontId="37" fillId="2" borderId="0" xfId="0" applyFont="1" applyFill="1" applyAlignment="1">
      <alignment horizontal="left"/>
    </xf>
    <xf numFmtId="0" fontId="4" fillId="4" borderId="8" xfId="0" applyFont="1" applyFill="1" applyBorder="1"/>
    <xf numFmtId="0" fontId="37" fillId="2" borderId="0" xfId="0" applyFont="1" applyFill="1"/>
    <xf numFmtId="0" fontId="28" fillId="38" borderId="0" xfId="0" applyFont="1" applyFill="1" applyAlignment="1">
      <alignment horizontal="left" wrapText="1"/>
    </xf>
    <xf numFmtId="0" fontId="28" fillId="0" borderId="8"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9" fillId="0" borderId="0" xfId="0" applyFont="1" applyAlignment="1">
      <alignment wrapText="1"/>
    </xf>
    <xf numFmtId="0" fontId="28" fillId="38" borderId="0" xfId="0" applyFont="1" applyFill="1" applyAlignment="1">
      <alignment horizontal="left" vertical="center" wrapText="1"/>
    </xf>
    <xf numFmtId="0" fontId="30" fillId="0" borderId="0" xfId="0" applyFont="1" applyAlignment="1">
      <alignment horizontal="left" vertical="center" wrapText="1"/>
    </xf>
    <xf numFmtId="0" fontId="31" fillId="39" borderId="0" xfId="0" applyFont="1" applyFill="1" applyAlignment="1">
      <alignment horizontal="left" vertical="center" wrapText="1"/>
    </xf>
    <xf numFmtId="0" fontId="30" fillId="0" borderId="0" xfId="0" applyFont="1" applyFill="1" applyAlignment="1">
      <alignment horizontal="left" vertical="center" wrapText="1"/>
    </xf>
    <xf numFmtId="0" fontId="32" fillId="0" borderId="0" xfId="0" applyFont="1" applyFill="1" applyAlignment="1">
      <alignment horizontal="left" vertical="center" wrapText="1"/>
    </xf>
    <xf numFmtId="0" fontId="28" fillId="38" borderId="0" xfId="44" applyFont="1" applyFill="1" applyBorder="1" applyAlignment="1">
      <alignment horizontal="left" wrapText="1"/>
    </xf>
    <xf numFmtId="0" fontId="30" fillId="40" borderId="0" xfId="45" applyFont="1" applyFill="1" applyAlignment="1" applyProtection="1"/>
    <xf numFmtId="0" fontId="36" fillId="2" borderId="0" xfId="46" applyFill="1" applyAlignment="1">
      <alignment horizontal="left"/>
    </xf>
    <xf numFmtId="0" fontId="36" fillId="2" borderId="0" xfId="46" applyFill="1" applyAlignment="1">
      <alignment horizontal="left" wrapText="1"/>
    </xf>
    <xf numFmtId="0" fontId="36" fillId="2" borderId="0" xfId="46" quotePrefix="1" applyFill="1" applyAlignment="1">
      <alignment horizontal="left"/>
    </xf>
    <xf numFmtId="0" fontId="0" fillId="2" borderId="0" xfId="0" applyFont="1" applyFill="1" applyBorder="1" applyAlignment="1">
      <alignment wrapText="1" shrinkToFit="1"/>
    </xf>
    <xf numFmtId="0" fontId="0" fillId="2" borderId="0" xfId="0" applyFill="1" applyAlignment="1">
      <alignment wrapText="1" shrinkToFit="1"/>
    </xf>
    <xf numFmtId="0" fontId="3" fillId="2" borderId="0" xfId="0" applyFont="1" applyFill="1" applyAlignment="1">
      <alignment wrapText="1" shrinkToFit="1"/>
    </xf>
    <xf numFmtId="0" fontId="0" fillId="2" borderId="0" xfId="0" applyFont="1" applyFill="1" applyAlignment="1">
      <alignment wrapText="1" shrinkToFit="1"/>
    </xf>
    <xf numFmtId="0" fontId="0" fillId="2" borderId="0" xfId="0" applyFont="1" applyFill="1" applyAlignment="1">
      <alignment horizontal="left" vertical="top" wrapText="1"/>
    </xf>
    <xf numFmtId="0" fontId="0" fillId="2" borderId="6" xfId="0" applyFill="1" applyBorder="1" applyAlignment="1">
      <alignment horizontal="center"/>
    </xf>
    <xf numFmtId="0" fontId="0" fillId="2" borderId="0" xfId="0" applyFill="1" applyAlignment="1">
      <alignment horizontal="left" vertical="center" wrapText="1"/>
    </xf>
    <xf numFmtId="0" fontId="6" fillId="2" borderId="0" xfId="0" applyFont="1" applyFill="1" applyAlignment="1">
      <alignment horizontal="center" vertical="center" wrapText="1"/>
    </xf>
    <xf numFmtId="0" fontId="0" fillId="2" borderId="0" xfId="0" applyFont="1" applyFill="1" applyAlignment="1">
      <alignment horizontal="left" wrapText="1" shrinkToFit="1"/>
    </xf>
    <xf numFmtId="0" fontId="0" fillId="2" borderId="0" xfId="0" applyFont="1" applyFill="1" applyAlignment="1"/>
    <xf numFmtId="0" fontId="0" fillId="2" borderId="0" xfId="0" applyFill="1" applyAlignment="1"/>
    <xf numFmtId="0" fontId="27" fillId="0" borderId="0" xfId="0" applyFont="1" applyAlignment="1">
      <alignment horizontal="center" vertical="center" wrapText="1" readingOrder="1"/>
    </xf>
    <xf numFmtId="0" fontId="27" fillId="0" borderId="0" xfId="0" applyFont="1" applyAlignment="1">
      <alignment horizontal="center" vertical="center" readingOrder="1"/>
    </xf>
    <xf numFmtId="0" fontId="1" fillId="37" borderId="0" xfId="0" applyFont="1" applyFill="1" applyAlignment="1">
      <alignment horizontal="left"/>
    </xf>
    <xf numFmtId="0" fontId="4" fillId="2" borderId="0" xfId="0" applyFont="1" applyFill="1" applyAlignment="1">
      <alignment horizontal="left"/>
    </xf>
    <xf numFmtId="0" fontId="1" fillId="4" borderId="0" xfId="0" applyFont="1" applyFill="1" applyAlignment="1">
      <alignment horizontal="center" vertical="center"/>
    </xf>
    <xf numFmtId="0" fontId="1" fillId="5" borderId="0" xfId="0" applyFont="1" applyFill="1" applyAlignment="1">
      <alignment horizontal="left" wrapText="1"/>
    </xf>
    <xf numFmtId="0" fontId="1" fillId="2" borderId="0" xfId="0" applyFont="1" applyFill="1" applyAlignment="1">
      <alignment horizontal="left"/>
    </xf>
    <xf numFmtId="0" fontId="7" fillId="0" borderId="0" xfId="0" applyFont="1" applyAlignment="1">
      <alignment horizontal="left"/>
    </xf>
    <xf numFmtId="0" fontId="3" fillId="2" borderId="0" xfId="0" applyFont="1" applyFill="1" applyAlignment="1">
      <alignment horizontal="left" vertical="top" wrapText="1" shrinkToFit="1"/>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horizontal="center" vertical="center" wrapText="1"/>
    </xf>
    <xf numFmtId="0" fontId="3" fillId="2" borderId="0" xfId="0" applyFont="1" applyFill="1" applyAlignment="1">
      <alignment horizontal="left" wrapText="1" shrinkToFit="1"/>
    </xf>
    <xf numFmtId="0" fontId="0" fillId="0" borderId="6" xfId="0" applyBorder="1" applyAlignment="1">
      <alignment horizontal="center" vertical="center"/>
    </xf>
    <xf numFmtId="0" fontId="0" fillId="0" borderId="6" xfId="0" applyBorder="1" applyAlignment="1">
      <alignment horizontal="center"/>
    </xf>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xf>
    <xf numFmtId="0" fontId="0" fillId="0" borderId="13" xfId="0" applyBorder="1" applyAlignment="1">
      <alignment horizontal="center" vertical="center"/>
    </xf>
  </cellXfs>
  <cellStyles count="47">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Excel Built-in Normal 2" xfId="43"/>
    <cellStyle name="Insatisfaisant" xfId="7" builtinId="27" customBuiltin="1"/>
    <cellStyle name="Lien hypertexte" xfId="46" builtinId="8"/>
    <cellStyle name="Lien hypertexte_Données trimestrielles sur les heures supplémentaires (juillet 2012)" xfId="45"/>
    <cellStyle name="Neutre" xfId="8" builtinId="28" customBuiltin="1"/>
    <cellStyle name="Normal" xfId="0" builtinId="0"/>
    <cellStyle name="Normal 2" xfId="42"/>
    <cellStyle name="Normal_Tdb_CIVIS_finjuillet2011_internet" xfId="44"/>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D89290"/>
      <color rgb="FFA1E9CE"/>
      <color rgb="FFD38583"/>
      <color rgb="FFA1AFED"/>
      <color rgb="FFD9BBF7"/>
      <color rgb="FFC496F2"/>
      <color rgb="FF89B5EB"/>
      <color rgb="FF75A4DD"/>
      <color rgb="FF55DDA6"/>
      <color rgb="FF52E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fr-FR" b="1">
                <a:solidFill>
                  <a:sysClr val="windowText" lastClr="000000"/>
                </a:solidFill>
              </a:rPr>
              <a:t>Graphique</a:t>
            </a:r>
            <a:r>
              <a:rPr lang="fr-FR" b="1" baseline="0">
                <a:solidFill>
                  <a:sysClr val="windowText" lastClr="000000"/>
                </a:solidFill>
              </a:rPr>
              <a:t> 1: Couverture par au moins une instance de représentation entre 2017 et 2019 </a:t>
            </a:r>
            <a:endParaRPr lang="fr-FR"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8.4956093080108402E-2"/>
          <c:y val="7.8670208699640698E-2"/>
          <c:w val="0.61633885364689023"/>
          <c:h val="0.78175961317942055"/>
        </c:manualLayout>
      </c:layout>
      <c:barChart>
        <c:barDir val="col"/>
        <c:grouping val="stacked"/>
        <c:varyColors val="0"/>
        <c:ser>
          <c:idx val="0"/>
          <c:order val="0"/>
          <c:tx>
            <c:strRef>
              <c:f>Graph1!$C$2</c:f>
              <c:strCache>
                <c:ptCount val="1"/>
                <c:pt idx="0">
                  <c:v>Anciennes instances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Graph1!$A$3:$B$8</c:f>
              <c:multiLvlStrCache>
                <c:ptCount val="6"/>
                <c:lvl>
                  <c:pt idx="0">
                    <c:v> entreprises</c:v>
                  </c:pt>
                  <c:pt idx="1">
                    <c:v>salariés</c:v>
                  </c:pt>
                  <c:pt idx="2">
                    <c:v>entreprises</c:v>
                  </c:pt>
                  <c:pt idx="3">
                    <c:v>salariés</c:v>
                  </c:pt>
                  <c:pt idx="4">
                    <c:v>entreprises</c:v>
                  </c:pt>
                  <c:pt idx="5">
                    <c:v>salariés</c:v>
                  </c:pt>
                </c:lvl>
                <c:lvl>
                  <c:pt idx="0">
                    <c:v>2017</c:v>
                  </c:pt>
                  <c:pt idx="2">
                    <c:v>2018</c:v>
                  </c:pt>
                  <c:pt idx="4">
                    <c:v>2019</c:v>
                  </c:pt>
                </c:lvl>
              </c:multiLvlStrCache>
            </c:multiLvlStrRef>
          </c:cat>
          <c:val>
            <c:numRef>
              <c:f>Graph1!$C$3:$C$8</c:f>
              <c:numCache>
                <c:formatCode>0</c:formatCode>
                <c:ptCount val="6"/>
                <c:pt idx="2">
                  <c:v>35.49</c:v>
                </c:pt>
                <c:pt idx="3">
                  <c:v>61.71</c:v>
                </c:pt>
                <c:pt idx="4">
                  <c:v>11.41</c:v>
                </c:pt>
                <c:pt idx="5">
                  <c:v>13.36</c:v>
                </c:pt>
              </c:numCache>
            </c:numRef>
          </c:val>
          <c:extLst>
            <c:ext xmlns:c16="http://schemas.microsoft.com/office/drawing/2014/chart" uri="{C3380CC4-5D6E-409C-BE32-E72D297353CC}">
              <c16:uniqueId val="{00000000-A63C-4388-AE08-68F48CA38D08}"/>
            </c:ext>
          </c:extLst>
        </c:ser>
        <c:ser>
          <c:idx val="1"/>
          <c:order val="1"/>
          <c:tx>
            <c:strRef>
              <c:f>Graph1!$D$2</c:f>
              <c:strCache>
                <c:ptCount val="1"/>
                <c:pt idx="0">
                  <c:v>Délégués du personnel (DP) seuls</c:v>
                </c:pt>
              </c:strCache>
            </c:strRef>
          </c:tx>
          <c:spPr>
            <a:solidFill>
              <a:srgbClr val="D8929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Graph1!$A$3:$B$8</c:f>
              <c:multiLvlStrCache>
                <c:ptCount val="6"/>
                <c:lvl>
                  <c:pt idx="0">
                    <c:v> entreprises</c:v>
                  </c:pt>
                  <c:pt idx="1">
                    <c:v>salariés</c:v>
                  </c:pt>
                  <c:pt idx="2">
                    <c:v>entreprises</c:v>
                  </c:pt>
                  <c:pt idx="3">
                    <c:v>salariés</c:v>
                  </c:pt>
                  <c:pt idx="4">
                    <c:v>entreprises</c:v>
                  </c:pt>
                  <c:pt idx="5">
                    <c:v>salariés</c:v>
                  </c:pt>
                </c:lvl>
                <c:lvl>
                  <c:pt idx="0">
                    <c:v>2017</c:v>
                  </c:pt>
                  <c:pt idx="2">
                    <c:v>2018</c:v>
                  </c:pt>
                  <c:pt idx="4">
                    <c:v>2019</c:v>
                  </c:pt>
                </c:lvl>
              </c:multiLvlStrCache>
            </c:multiLvlStrRef>
          </c:cat>
          <c:val>
            <c:numRef>
              <c:f>Graph1!$D$3:$D$8</c:f>
              <c:numCache>
                <c:formatCode>0</c:formatCode>
                <c:ptCount val="6"/>
                <c:pt idx="0">
                  <c:v>25.12</c:v>
                </c:pt>
                <c:pt idx="1">
                  <c:v>11.57</c:v>
                </c:pt>
              </c:numCache>
            </c:numRef>
          </c:val>
          <c:extLst>
            <c:ext xmlns:c16="http://schemas.microsoft.com/office/drawing/2014/chart" uri="{C3380CC4-5D6E-409C-BE32-E72D297353CC}">
              <c16:uniqueId val="{00000001-A63C-4388-AE08-68F48CA38D08}"/>
            </c:ext>
          </c:extLst>
        </c:ser>
        <c:ser>
          <c:idx val="2"/>
          <c:order val="2"/>
          <c:tx>
            <c:strRef>
              <c:f>Graph1!$E$2</c:f>
              <c:strCache>
                <c:ptCount val="1"/>
                <c:pt idx="0">
                  <c:v>Comité d'entreprise, avec ou sans DP</c:v>
                </c:pt>
              </c:strCache>
            </c:strRef>
          </c:tx>
          <c:spPr>
            <a:solidFill>
              <a:srgbClr val="A1E9C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Graph1!$A$3:$B$8</c:f>
              <c:multiLvlStrCache>
                <c:ptCount val="6"/>
                <c:lvl>
                  <c:pt idx="0">
                    <c:v> entreprises</c:v>
                  </c:pt>
                  <c:pt idx="1">
                    <c:v>salariés</c:v>
                  </c:pt>
                  <c:pt idx="2">
                    <c:v>entreprises</c:v>
                  </c:pt>
                  <c:pt idx="3">
                    <c:v>salariés</c:v>
                  </c:pt>
                  <c:pt idx="4">
                    <c:v>entreprises</c:v>
                  </c:pt>
                  <c:pt idx="5">
                    <c:v>salariés</c:v>
                  </c:pt>
                </c:lvl>
                <c:lvl>
                  <c:pt idx="0">
                    <c:v>2017</c:v>
                  </c:pt>
                  <c:pt idx="2">
                    <c:v>2018</c:v>
                  </c:pt>
                  <c:pt idx="4">
                    <c:v>2019</c:v>
                  </c:pt>
                </c:lvl>
              </c:multiLvlStrCache>
            </c:multiLvlStrRef>
          </c:cat>
          <c:val>
            <c:numRef>
              <c:f>Graph1!$E$3:$E$8</c:f>
              <c:numCache>
                <c:formatCode>0</c:formatCode>
                <c:ptCount val="6"/>
                <c:pt idx="0">
                  <c:v>7.75</c:v>
                </c:pt>
                <c:pt idx="1">
                  <c:v>51.400000000000006</c:v>
                </c:pt>
              </c:numCache>
            </c:numRef>
          </c:val>
          <c:extLst>
            <c:ext xmlns:c16="http://schemas.microsoft.com/office/drawing/2014/chart" uri="{C3380CC4-5D6E-409C-BE32-E72D297353CC}">
              <c16:uniqueId val="{00000002-A63C-4388-AE08-68F48CA38D08}"/>
            </c:ext>
          </c:extLst>
        </c:ser>
        <c:ser>
          <c:idx val="3"/>
          <c:order val="3"/>
          <c:tx>
            <c:strRef>
              <c:f>Graph1!$F$2</c:f>
              <c:strCache>
                <c:ptCount val="1"/>
                <c:pt idx="0">
                  <c:v>Délégation unique du personnel ou autre instance regroupée</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Graph1!$A$3:$B$8</c:f>
              <c:multiLvlStrCache>
                <c:ptCount val="6"/>
                <c:lvl>
                  <c:pt idx="0">
                    <c:v> entreprises</c:v>
                  </c:pt>
                  <c:pt idx="1">
                    <c:v>salariés</c:v>
                  </c:pt>
                  <c:pt idx="2">
                    <c:v>entreprises</c:v>
                  </c:pt>
                  <c:pt idx="3">
                    <c:v>salariés</c:v>
                  </c:pt>
                  <c:pt idx="4">
                    <c:v>entreprises</c:v>
                  </c:pt>
                  <c:pt idx="5">
                    <c:v>salariés</c:v>
                  </c:pt>
                </c:lvl>
                <c:lvl>
                  <c:pt idx="0">
                    <c:v>2017</c:v>
                  </c:pt>
                  <c:pt idx="2">
                    <c:v>2018</c:v>
                  </c:pt>
                  <c:pt idx="4">
                    <c:v>2019</c:v>
                  </c:pt>
                </c:lvl>
              </c:multiLvlStrCache>
            </c:multiLvlStrRef>
          </c:cat>
          <c:val>
            <c:numRef>
              <c:f>Graph1!$F$3:$F$8</c:f>
              <c:numCache>
                <c:formatCode>0</c:formatCode>
                <c:ptCount val="6"/>
                <c:pt idx="0">
                  <c:v>10.23</c:v>
                </c:pt>
                <c:pt idx="1">
                  <c:v>17.46</c:v>
                </c:pt>
              </c:numCache>
            </c:numRef>
          </c:val>
          <c:extLst>
            <c:ext xmlns:c16="http://schemas.microsoft.com/office/drawing/2014/chart" uri="{C3380CC4-5D6E-409C-BE32-E72D297353CC}">
              <c16:uniqueId val="{00000003-A63C-4388-AE08-68F48CA38D08}"/>
            </c:ext>
          </c:extLst>
        </c:ser>
        <c:ser>
          <c:idx val="4"/>
          <c:order val="4"/>
          <c:tx>
            <c:strRef>
              <c:f>Graph1!$G$2</c:f>
              <c:strCache>
                <c:ptCount val="1"/>
                <c:pt idx="0">
                  <c:v>Comité social et économique</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Graph1!$A$3:$B$8</c:f>
              <c:multiLvlStrCache>
                <c:ptCount val="6"/>
                <c:lvl>
                  <c:pt idx="0">
                    <c:v> entreprises</c:v>
                  </c:pt>
                  <c:pt idx="1">
                    <c:v>salariés</c:v>
                  </c:pt>
                  <c:pt idx="2">
                    <c:v>entreprises</c:v>
                  </c:pt>
                  <c:pt idx="3">
                    <c:v>salariés</c:v>
                  </c:pt>
                  <c:pt idx="4">
                    <c:v>entreprises</c:v>
                  </c:pt>
                  <c:pt idx="5">
                    <c:v>salariés</c:v>
                  </c:pt>
                </c:lvl>
                <c:lvl>
                  <c:pt idx="0">
                    <c:v>2017</c:v>
                  </c:pt>
                  <c:pt idx="2">
                    <c:v>2018</c:v>
                  </c:pt>
                  <c:pt idx="4">
                    <c:v>2019</c:v>
                  </c:pt>
                </c:lvl>
              </c:multiLvlStrCache>
            </c:multiLvlStrRef>
          </c:cat>
          <c:val>
            <c:numRef>
              <c:f>Graph1!$G$3:$G$8</c:f>
              <c:numCache>
                <c:formatCode>0</c:formatCode>
                <c:ptCount val="6"/>
                <c:pt idx="2">
                  <c:v>8.5500000000000007</c:v>
                </c:pt>
                <c:pt idx="3">
                  <c:v>19.28</c:v>
                </c:pt>
                <c:pt idx="4">
                  <c:v>30.43</c:v>
                </c:pt>
                <c:pt idx="5">
                  <c:v>65.3</c:v>
                </c:pt>
              </c:numCache>
            </c:numRef>
          </c:val>
          <c:extLst>
            <c:ext xmlns:c16="http://schemas.microsoft.com/office/drawing/2014/chart" uri="{C3380CC4-5D6E-409C-BE32-E72D297353CC}">
              <c16:uniqueId val="{00000004-A63C-4388-AE08-68F48CA38D08}"/>
            </c:ext>
          </c:extLst>
        </c:ser>
        <c:ser>
          <c:idx val="5"/>
          <c:order val="5"/>
          <c:tx>
            <c:strRef>
              <c:f>Graph1!$H$2</c:f>
              <c:strCache>
                <c:ptCount val="1"/>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Graph1!$A$3:$B$8</c:f>
              <c:multiLvlStrCache>
                <c:ptCount val="6"/>
                <c:lvl>
                  <c:pt idx="0">
                    <c:v> entreprises</c:v>
                  </c:pt>
                  <c:pt idx="1">
                    <c:v>salariés</c:v>
                  </c:pt>
                  <c:pt idx="2">
                    <c:v>entreprises</c:v>
                  </c:pt>
                  <c:pt idx="3">
                    <c:v>salariés</c:v>
                  </c:pt>
                  <c:pt idx="4">
                    <c:v>entreprises</c:v>
                  </c:pt>
                  <c:pt idx="5">
                    <c:v>salariés</c:v>
                  </c:pt>
                </c:lvl>
                <c:lvl>
                  <c:pt idx="0">
                    <c:v>2017</c:v>
                  </c:pt>
                  <c:pt idx="2">
                    <c:v>2018</c:v>
                  </c:pt>
                  <c:pt idx="4">
                    <c:v>2019</c:v>
                  </c:pt>
                </c:lvl>
              </c:multiLvlStrCache>
            </c:multiLvlStrRef>
          </c:cat>
          <c:val>
            <c:numRef>
              <c:f>Graph1!$H$3:$H$8</c:f>
              <c:numCache>
                <c:formatCode>0</c:formatCode>
                <c:ptCount val="6"/>
              </c:numCache>
            </c:numRef>
          </c:val>
          <c:extLst>
            <c:ext xmlns:c16="http://schemas.microsoft.com/office/drawing/2014/chart" uri="{C3380CC4-5D6E-409C-BE32-E72D297353CC}">
              <c16:uniqueId val="{00000005-A63C-4388-AE08-68F48CA38D08}"/>
            </c:ext>
          </c:extLst>
        </c:ser>
        <c:dLbls>
          <c:dLblPos val="ctr"/>
          <c:showLegendKey val="0"/>
          <c:showVal val="1"/>
          <c:showCatName val="0"/>
          <c:showSerName val="0"/>
          <c:showPercent val="0"/>
          <c:showBubbleSize val="0"/>
        </c:dLbls>
        <c:gapWidth val="150"/>
        <c:overlap val="100"/>
        <c:axId val="88295296"/>
        <c:axId val="88296832"/>
      </c:barChart>
      <c:catAx>
        <c:axId val="8829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88296832"/>
        <c:crosses val="autoZero"/>
        <c:auto val="1"/>
        <c:lblAlgn val="ctr"/>
        <c:lblOffset val="100"/>
        <c:noMultiLvlLbl val="0"/>
      </c:catAx>
      <c:valAx>
        <c:axId val="88296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295296"/>
        <c:crosses val="autoZero"/>
        <c:crossBetween val="between"/>
      </c:valAx>
      <c:spPr>
        <a:noFill/>
        <a:ln>
          <a:noFill/>
        </a:ln>
        <a:effectLst/>
      </c:spPr>
    </c:plotArea>
    <c:legend>
      <c:legendPos val="b"/>
      <c:legendEntry>
        <c:idx val="5"/>
        <c:delete val="1"/>
      </c:legendEntry>
      <c:layout>
        <c:manualLayout>
          <c:xMode val="edge"/>
          <c:yMode val="edge"/>
          <c:x val="0.76118217637533137"/>
          <c:y val="0.23755981958565858"/>
          <c:w val="0.20872315892311472"/>
          <c:h val="0.5706926075988074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Graph2!$A$7</c:f>
              <c:strCache>
                <c:ptCount val="1"/>
                <c:pt idx="0">
                  <c:v>Couverture par des délégués syndicaux</c:v>
                </c:pt>
              </c:strCache>
            </c:strRef>
          </c:tx>
          <c:marker>
            <c:symbol val="triangle"/>
            <c:size val="8"/>
            <c:spPr>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Graph2!$B$6:$I$6</c:f>
              <c:numCache>
                <c:formatCode>General</c:formatCode>
                <c:ptCount val="8"/>
                <c:pt idx="0">
                  <c:v>2012</c:v>
                </c:pt>
                <c:pt idx="1">
                  <c:v>2013</c:v>
                </c:pt>
                <c:pt idx="2">
                  <c:v>2014</c:v>
                </c:pt>
                <c:pt idx="3">
                  <c:v>2015</c:v>
                </c:pt>
                <c:pt idx="4">
                  <c:v>2016</c:v>
                </c:pt>
                <c:pt idx="5">
                  <c:v>2017</c:v>
                </c:pt>
                <c:pt idx="6">
                  <c:v>2018</c:v>
                </c:pt>
                <c:pt idx="7">
                  <c:v>2019</c:v>
                </c:pt>
              </c:numCache>
            </c:numRef>
          </c:cat>
          <c:val>
            <c:numRef>
              <c:f>Graph2!$B$7:$I$7</c:f>
              <c:numCache>
                <c:formatCode>0.0</c:formatCode>
                <c:ptCount val="8"/>
                <c:pt idx="0">
                  <c:v>11.299999999999999</c:v>
                </c:pt>
                <c:pt idx="1">
                  <c:v>11.299999999999999</c:v>
                </c:pt>
                <c:pt idx="2" formatCode="General">
                  <c:v>11.399999999999999</c:v>
                </c:pt>
                <c:pt idx="3">
                  <c:v>11.5</c:v>
                </c:pt>
                <c:pt idx="4">
                  <c:v>11.6</c:v>
                </c:pt>
                <c:pt idx="5">
                  <c:v>11.5</c:v>
                </c:pt>
                <c:pt idx="6">
                  <c:v>11.9</c:v>
                </c:pt>
                <c:pt idx="7">
                  <c:v>10.1</c:v>
                </c:pt>
              </c:numCache>
            </c:numRef>
          </c:val>
          <c:smooth val="0"/>
          <c:extLst>
            <c:ext xmlns:c16="http://schemas.microsoft.com/office/drawing/2014/chart" uri="{C3380CC4-5D6E-409C-BE32-E72D297353CC}">
              <c16:uniqueId val="{00000000-80F8-415F-9E2F-149DD515816A}"/>
            </c:ext>
          </c:extLst>
        </c:ser>
        <c:ser>
          <c:idx val="1"/>
          <c:order val="1"/>
          <c:tx>
            <c:strRef>
              <c:f>Graph2!$A$8</c:f>
              <c:strCache>
                <c:ptCount val="1"/>
                <c:pt idx="0">
                  <c:v>Au moins une instance élue</c:v>
                </c:pt>
              </c:strCache>
            </c:strRef>
          </c:tx>
          <c:marker>
            <c:symbol val="diamond"/>
            <c:size val="8"/>
            <c:spPr>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Graph2!$B$6:$I$6</c:f>
              <c:numCache>
                <c:formatCode>General</c:formatCode>
                <c:ptCount val="8"/>
                <c:pt idx="0">
                  <c:v>2012</c:v>
                </c:pt>
                <c:pt idx="1">
                  <c:v>2013</c:v>
                </c:pt>
                <c:pt idx="2">
                  <c:v>2014</c:v>
                </c:pt>
                <c:pt idx="3">
                  <c:v>2015</c:v>
                </c:pt>
                <c:pt idx="4">
                  <c:v>2016</c:v>
                </c:pt>
                <c:pt idx="5">
                  <c:v>2017</c:v>
                </c:pt>
                <c:pt idx="6">
                  <c:v>2018</c:v>
                </c:pt>
                <c:pt idx="7">
                  <c:v>2019</c:v>
                </c:pt>
              </c:numCache>
            </c:numRef>
          </c:cat>
          <c:val>
            <c:numRef>
              <c:f>Graph2!$B$8:$I$8</c:f>
              <c:numCache>
                <c:formatCode>0.0</c:formatCode>
                <c:ptCount val="8"/>
                <c:pt idx="0">
                  <c:v>42.1</c:v>
                </c:pt>
                <c:pt idx="1">
                  <c:v>42.4</c:v>
                </c:pt>
                <c:pt idx="2">
                  <c:v>42</c:v>
                </c:pt>
                <c:pt idx="3">
                  <c:v>42.8</c:v>
                </c:pt>
                <c:pt idx="4">
                  <c:v>44</c:v>
                </c:pt>
                <c:pt idx="5">
                  <c:v>43.1</c:v>
                </c:pt>
                <c:pt idx="6">
                  <c:v>44</c:v>
                </c:pt>
                <c:pt idx="7">
                  <c:v>41.9</c:v>
                </c:pt>
              </c:numCache>
            </c:numRef>
          </c:val>
          <c:smooth val="0"/>
          <c:extLst>
            <c:ext xmlns:c16="http://schemas.microsoft.com/office/drawing/2014/chart" uri="{C3380CC4-5D6E-409C-BE32-E72D297353CC}">
              <c16:uniqueId val="{00000001-80F8-415F-9E2F-149DD515816A}"/>
            </c:ext>
          </c:extLst>
        </c:ser>
        <c:dLbls>
          <c:showLegendKey val="0"/>
          <c:showVal val="1"/>
          <c:showCatName val="0"/>
          <c:showSerName val="0"/>
          <c:showPercent val="0"/>
          <c:showBubbleSize val="0"/>
        </c:dLbls>
        <c:marker val="1"/>
        <c:smooth val="0"/>
        <c:axId val="90344064"/>
        <c:axId val="90354048"/>
      </c:lineChart>
      <c:catAx>
        <c:axId val="90344064"/>
        <c:scaling>
          <c:orientation val="minMax"/>
        </c:scaling>
        <c:delete val="0"/>
        <c:axPos val="b"/>
        <c:numFmt formatCode="General" sourceLinked="1"/>
        <c:majorTickMark val="none"/>
        <c:minorTickMark val="none"/>
        <c:tickLblPos val="nextTo"/>
        <c:crossAx val="90354048"/>
        <c:crosses val="autoZero"/>
        <c:auto val="1"/>
        <c:lblAlgn val="ctr"/>
        <c:lblOffset val="100"/>
        <c:noMultiLvlLbl val="0"/>
      </c:catAx>
      <c:valAx>
        <c:axId val="90354048"/>
        <c:scaling>
          <c:orientation val="minMax"/>
          <c:min val="5"/>
        </c:scaling>
        <c:delete val="0"/>
        <c:axPos val="l"/>
        <c:majorGridlines/>
        <c:numFmt formatCode="0.0" sourceLinked="1"/>
        <c:majorTickMark val="none"/>
        <c:minorTickMark val="none"/>
        <c:tickLblPos val="nextTo"/>
        <c:crossAx val="9034406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69848</xdr:colOff>
      <xdr:row>9</xdr:row>
      <xdr:rowOff>76200</xdr:rowOff>
    </xdr:from>
    <xdr:to>
      <xdr:col>12</xdr:col>
      <xdr:colOff>698500</xdr:colOff>
      <xdr:row>35</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11</xdr:row>
      <xdr:rowOff>4761</xdr:rowOff>
    </xdr:from>
    <xdr:to>
      <xdr:col>8</xdr:col>
      <xdr:colOff>0</xdr:colOff>
      <xdr:row>31</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topLeftCell="A11" zoomScale="120" zoomScaleNormal="120" workbookViewId="0">
      <selection activeCell="A22" sqref="A22:I22"/>
    </sheetView>
  </sheetViews>
  <sheetFormatPr baseColWidth="10" defaultRowHeight="15" x14ac:dyDescent="0.25"/>
  <cols>
    <col min="1" max="8" width="11.42578125" style="2"/>
    <col min="9" max="9" width="24.42578125" style="2" customWidth="1"/>
    <col min="10" max="16384" width="11.42578125" style="2"/>
  </cols>
  <sheetData>
    <row r="1" spans="1:9" x14ac:dyDescent="0.25">
      <c r="A1" s="127" t="s">
        <v>191</v>
      </c>
      <c r="B1" s="128"/>
      <c r="C1" s="128"/>
      <c r="D1" s="128"/>
      <c r="E1" s="128"/>
      <c r="F1" s="128"/>
      <c r="G1" s="128"/>
      <c r="H1" s="128"/>
      <c r="I1" s="129"/>
    </row>
    <row r="2" spans="1:9" x14ac:dyDescent="0.25">
      <c r="A2" s="130"/>
      <c r="B2" s="130"/>
      <c r="C2" s="130"/>
      <c r="D2" s="130"/>
      <c r="E2" s="130"/>
      <c r="F2" s="130"/>
      <c r="G2" s="130"/>
      <c r="H2" s="130"/>
      <c r="I2" s="130"/>
    </row>
    <row r="3" spans="1:9" x14ac:dyDescent="0.25">
      <c r="A3" s="131" t="s">
        <v>116</v>
      </c>
      <c r="B3" s="131"/>
      <c r="C3" s="131"/>
      <c r="D3" s="131"/>
      <c r="E3" s="131"/>
      <c r="F3" s="131"/>
      <c r="G3" s="131"/>
      <c r="H3" s="131"/>
      <c r="I3" s="131"/>
    </row>
    <row r="4" spans="1:9" ht="51.75" customHeight="1" x14ac:dyDescent="0.25">
      <c r="A4" s="132" t="s">
        <v>117</v>
      </c>
      <c r="B4" s="132"/>
      <c r="C4" s="132"/>
      <c r="D4" s="132"/>
      <c r="E4" s="132"/>
      <c r="F4" s="132"/>
      <c r="G4" s="132"/>
      <c r="H4" s="132"/>
      <c r="I4" s="132"/>
    </row>
    <row r="5" spans="1:9" x14ac:dyDescent="0.25">
      <c r="A5" s="126" t="s">
        <v>118</v>
      </c>
      <c r="B5" s="126"/>
      <c r="C5" s="126"/>
      <c r="D5" s="126"/>
      <c r="E5" s="126"/>
      <c r="F5" s="126"/>
      <c r="G5" s="126"/>
      <c r="H5" s="126"/>
      <c r="I5" s="126"/>
    </row>
    <row r="6" spans="1:9" ht="54" customHeight="1" x14ac:dyDescent="0.25">
      <c r="A6" s="133" t="s">
        <v>119</v>
      </c>
      <c r="B6" s="133"/>
      <c r="C6" s="133"/>
      <c r="D6" s="133"/>
      <c r="E6" s="133"/>
      <c r="F6" s="133"/>
      <c r="G6" s="133"/>
      <c r="H6" s="133"/>
      <c r="I6" s="133"/>
    </row>
    <row r="7" spans="1:9" x14ac:dyDescent="0.25">
      <c r="A7" s="126" t="s">
        <v>120</v>
      </c>
      <c r="B7" s="126"/>
      <c r="C7" s="126"/>
      <c r="D7" s="126"/>
      <c r="E7" s="126"/>
      <c r="F7" s="126"/>
      <c r="G7" s="126"/>
      <c r="H7" s="126"/>
      <c r="I7" s="126"/>
    </row>
    <row r="8" spans="1:9" ht="37.5" customHeight="1" x14ac:dyDescent="0.25">
      <c r="A8" s="134" t="s">
        <v>151</v>
      </c>
      <c r="B8" s="135"/>
      <c r="C8" s="135"/>
      <c r="D8" s="135"/>
      <c r="E8" s="135"/>
      <c r="F8" s="135"/>
      <c r="G8" s="135"/>
      <c r="H8" s="135"/>
      <c r="I8" s="135"/>
    </row>
    <row r="9" spans="1:9" x14ac:dyDescent="0.25">
      <c r="A9" s="136" t="s">
        <v>121</v>
      </c>
      <c r="B9" s="136"/>
      <c r="C9" s="136"/>
      <c r="D9" s="136"/>
      <c r="E9" s="136"/>
      <c r="F9" s="136"/>
      <c r="G9" s="136"/>
      <c r="H9" s="136"/>
      <c r="I9" s="136"/>
    </row>
    <row r="10" spans="1:9" ht="71.25" customHeight="1" x14ac:dyDescent="0.25">
      <c r="A10" s="134" t="s">
        <v>122</v>
      </c>
      <c r="B10" s="134"/>
      <c r="C10" s="134"/>
      <c r="D10" s="134"/>
      <c r="E10" s="134"/>
      <c r="F10" s="134"/>
      <c r="G10" s="134"/>
      <c r="H10" s="134"/>
      <c r="I10" s="134"/>
    </row>
    <row r="11" spans="1:9" ht="90.75" customHeight="1" x14ac:dyDescent="0.25">
      <c r="A11" s="134" t="s">
        <v>123</v>
      </c>
      <c r="B11" s="134"/>
      <c r="C11" s="134"/>
      <c r="D11" s="134"/>
      <c r="E11" s="134"/>
      <c r="F11" s="134"/>
      <c r="G11" s="134"/>
      <c r="H11" s="134"/>
      <c r="I11" s="134"/>
    </row>
    <row r="12" spans="1:9" x14ac:dyDescent="0.25">
      <c r="A12" s="126" t="s">
        <v>124</v>
      </c>
      <c r="B12" s="126"/>
      <c r="C12" s="126"/>
      <c r="D12" s="126"/>
      <c r="E12" s="126"/>
      <c r="F12" s="126"/>
      <c r="G12" s="126"/>
      <c r="H12" s="126"/>
      <c r="I12" s="126"/>
    </row>
    <row r="13" spans="1:9" x14ac:dyDescent="0.25">
      <c r="A13" s="138" t="s">
        <v>66</v>
      </c>
      <c r="B13" s="138"/>
      <c r="C13" s="138"/>
      <c r="D13" s="138"/>
      <c r="E13" s="138"/>
      <c r="F13" s="138"/>
      <c r="G13" s="138"/>
      <c r="H13" s="138"/>
      <c r="I13" s="138"/>
    </row>
    <row r="14" spans="1:9" x14ac:dyDescent="0.25">
      <c r="A14" s="138" t="s">
        <v>127</v>
      </c>
      <c r="B14" s="138"/>
      <c r="C14" s="138"/>
      <c r="D14" s="138"/>
      <c r="E14" s="138"/>
      <c r="F14" s="138"/>
      <c r="G14" s="138"/>
      <c r="H14" s="138"/>
      <c r="I14" s="138"/>
    </row>
    <row r="15" spans="1:9" x14ac:dyDescent="0.25">
      <c r="A15" s="138" t="s">
        <v>149</v>
      </c>
      <c r="B15" s="138"/>
      <c r="C15" s="138"/>
      <c r="D15" s="138"/>
      <c r="E15" s="138"/>
      <c r="F15" s="138"/>
      <c r="G15" s="138"/>
      <c r="H15" s="138"/>
      <c r="I15" s="138"/>
    </row>
    <row r="16" spans="1:9" x14ac:dyDescent="0.25">
      <c r="A16" s="138" t="s">
        <v>181</v>
      </c>
      <c r="B16" s="138"/>
      <c r="C16" s="138"/>
      <c r="D16" s="138"/>
      <c r="E16" s="138"/>
      <c r="F16" s="138"/>
      <c r="G16" s="138"/>
      <c r="H16" s="138"/>
      <c r="I16" s="138"/>
    </row>
    <row r="17" spans="1:9" ht="15" customHeight="1" x14ac:dyDescent="0.25">
      <c r="A17" s="139" t="s">
        <v>182</v>
      </c>
      <c r="B17" s="139"/>
      <c r="C17" s="139"/>
      <c r="D17" s="139"/>
      <c r="E17" s="139"/>
      <c r="F17" s="139"/>
      <c r="G17" s="139"/>
      <c r="H17" s="139"/>
      <c r="I17" s="139"/>
    </row>
    <row r="18" spans="1:9" x14ac:dyDescent="0.25">
      <c r="A18" s="140" t="s">
        <v>112</v>
      </c>
      <c r="B18" s="138"/>
      <c r="C18" s="138"/>
      <c r="D18" s="138"/>
      <c r="E18" s="138"/>
      <c r="F18" s="138"/>
      <c r="G18" s="138"/>
      <c r="H18" s="138"/>
      <c r="I18" s="138"/>
    </row>
    <row r="19" spans="1:9" x14ac:dyDescent="0.25">
      <c r="A19" s="140" t="s">
        <v>111</v>
      </c>
      <c r="B19" s="138"/>
      <c r="C19" s="138"/>
      <c r="D19" s="138"/>
      <c r="E19" s="138"/>
      <c r="F19" s="138"/>
      <c r="G19" s="138"/>
      <c r="H19" s="138"/>
      <c r="I19" s="138"/>
    </row>
    <row r="20" spans="1:9" x14ac:dyDescent="0.25">
      <c r="A20" s="126" t="s">
        <v>125</v>
      </c>
      <c r="B20" s="126"/>
      <c r="C20" s="126"/>
      <c r="D20" s="126"/>
      <c r="E20" s="126"/>
      <c r="F20" s="126"/>
      <c r="G20" s="126"/>
      <c r="H20" s="126"/>
      <c r="I20" s="126"/>
    </row>
    <row r="21" spans="1:9" x14ac:dyDescent="0.25">
      <c r="A21" s="133"/>
      <c r="B21" s="133"/>
      <c r="C21" s="133"/>
      <c r="D21" s="133"/>
      <c r="E21" s="133"/>
      <c r="F21" s="133"/>
      <c r="G21" s="133"/>
      <c r="H21" s="133"/>
      <c r="I21" s="133"/>
    </row>
    <row r="22" spans="1:9" x14ac:dyDescent="0.25">
      <c r="A22" s="137" t="s">
        <v>126</v>
      </c>
      <c r="B22" s="137"/>
      <c r="C22" s="137"/>
      <c r="D22" s="137"/>
      <c r="E22" s="137"/>
      <c r="F22" s="137"/>
      <c r="G22" s="137"/>
      <c r="H22" s="137"/>
      <c r="I22" s="137"/>
    </row>
  </sheetData>
  <mergeCells count="22">
    <mergeCell ref="A20:I20"/>
    <mergeCell ref="A21:I21"/>
    <mergeCell ref="A22:I22"/>
    <mergeCell ref="A13:I13"/>
    <mergeCell ref="A14:I14"/>
    <mergeCell ref="A16:I16"/>
    <mergeCell ref="A17:I17"/>
    <mergeCell ref="A18:I18"/>
    <mergeCell ref="A19:I19"/>
    <mergeCell ref="A15:I15"/>
    <mergeCell ref="A12:I12"/>
    <mergeCell ref="A1:I1"/>
    <mergeCell ref="A2:I2"/>
    <mergeCell ref="A3:I3"/>
    <mergeCell ref="A4:I4"/>
    <mergeCell ref="A5:I5"/>
    <mergeCell ref="A6:I6"/>
    <mergeCell ref="A7:I7"/>
    <mergeCell ref="A8:I8"/>
    <mergeCell ref="A9:I9"/>
    <mergeCell ref="A10:I10"/>
    <mergeCell ref="A11:I11"/>
  </mergeCells>
  <hyperlinks>
    <hyperlink ref="A22" r:id="rId1" display="mailto:DARES.communication@dares.travail.gouv.fr"/>
    <hyperlink ref="A13" location="'Tableau 1'!A1" display="Tableau 1 : Couvertures syndicale et des instances représentatives du personnel"/>
    <hyperlink ref="A14:I14" location="'Tableau 2'!A1" display="Tableau 2 : présence d'instances de représentation du personnel selon les types d'entreprises en 2019"/>
    <hyperlink ref="A18:I18" location="'Tableau 3'!A1" display="'Tableau 3'!A1"/>
    <hyperlink ref="A19:I19" location="'Tableau 4'!A1" display="'Tableau 4'!A1"/>
    <hyperlink ref="A15:I15" location="'Tableau 2bis'!A1" display="Tableau 2 bis : Facteurs de présence d'instances dans les entreprises"/>
    <hyperlink ref="A16:I16" location="Graph1!A1" display="Graphique 1: Couverture par au moins une instance de représentation entre 2017 et 2019"/>
    <hyperlink ref="A17:I17" location="Graph2!A1" display="Graphique 2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topLeftCell="A4" zoomScale="103" zoomScaleNormal="80" workbookViewId="0">
      <selection activeCell="B19" sqref="B19:D19"/>
    </sheetView>
  </sheetViews>
  <sheetFormatPr baseColWidth="10" defaultRowHeight="15" x14ac:dyDescent="0.25"/>
  <cols>
    <col min="1" max="1" width="4.140625" style="2" customWidth="1"/>
    <col min="2" max="2" width="39" style="2" customWidth="1"/>
    <col min="3" max="3" width="13.140625" style="2" customWidth="1"/>
    <col min="4" max="4" width="14.42578125" style="2" customWidth="1"/>
    <col min="5" max="5" width="14.140625" style="2" customWidth="1"/>
    <col min="6" max="6" width="3.7109375" style="2" customWidth="1"/>
    <col min="7" max="16384" width="11.42578125" style="2"/>
  </cols>
  <sheetData>
    <row r="1" spans="2:6" ht="15.75" x14ac:dyDescent="0.25">
      <c r="B1" s="123" t="s">
        <v>177</v>
      </c>
      <c r="C1" s="63"/>
      <c r="D1" s="63"/>
    </row>
    <row r="2" spans="2:6" x14ac:dyDescent="0.25">
      <c r="B2" s="24" t="s">
        <v>23</v>
      </c>
      <c r="C2" s="17" t="s">
        <v>25</v>
      </c>
      <c r="D2" s="3" t="s">
        <v>24</v>
      </c>
    </row>
    <row r="3" spans="2:6" x14ac:dyDescent="0.25">
      <c r="B3" s="16" t="s">
        <v>21</v>
      </c>
      <c r="C3" s="22"/>
      <c r="D3" s="18"/>
    </row>
    <row r="4" spans="2:6" x14ac:dyDescent="0.25">
      <c r="B4" s="25" t="s">
        <v>85</v>
      </c>
      <c r="C4" s="15">
        <v>10.1</v>
      </c>
      <c r="D4" s="12">
        <v>55.9</v>
      </c>
    </row>
    <row r="5" spans="2:6" x14ac:dyDescent="0.25">
      <c r="B5" s="25" t="s">
        <v>84</v>
      </c>
      <c r="C5" s="15">
        <v>1.9</v>
      </c>
      <c r="D5" s="12">
        <v>26.8</v>
      </c>
    </row>
    <row r="6" spans="2:6" x14ac:dyDescent="0.25">
      <c r="B6" s="16" t="s">
        <v>46</v>
      </c>
      <c r="C6" s="19"/>
      <c r="D6" s="18"/>
    </row>
    <row r="7" spans="2:6" x14ac:dyDescent="0.25">
      <c r="B7" s="16" t="s">
        <v>50</v>
      </c>
      <c r="C7" s="22">
        <v>11.4</v>
      </c>
      <c r="D7" s="23">
        <v>13.4</v>
      </c>
    </row>
    <row r="8" spans="2:6" x14ac:dyDescent="0.25">
      <c r="B8" s="25" t="s">
        <v>83</v>
      </c>
      <c r="C8" s="15">
        <v>9.8000000000000007</v>
      </c>
      <c r="D8" s="12">
        <v>11.1</v>
      </c>
    </row>
    <row r="9" spans="2:6" x14ac:dyDescent="0.25">
      <c r="B9" s="25" t="s">
        <v>82</v>
      </c>
      <c r="C9" s="15">
        <v>1.6</v>
      </c>
      <c r="D9" s="12">
        <v>7.8</v>
      </c>
    </row>
    <row r="10" spans="2:6" x14ac:dyDescent="0.25">
      <c r="B10" s="25" t="s">
        <v>0</v>
      </c>
      <c r="C10" s="15">
        <v>1.1000000000000001</v>
      </c>
      <c r="D10" s="12">
        <v>8.6</v>
      </c>
    </row>
    <row r="11" spans="2:6" x14ac:dyDescent="0.25">
      <c r="B11" s="25" t="s">
        <v>1</v>
      </c>
      <c r="C11" s="15">
        <v>1.3</v>
      </c>
      <c r="D11" s="12">
        <v>2.2999999999999998</v>
      </c>
    </row>
    <row r="12" spans="2:6" x14ac:dyDescent="0.25">
      <c r="B12" s="16" t="s">
        <v>47</v>
      </c>
      <c r="C12" s="22">
        <v>30.4</v>
      </c>
      <c r="D12" s="23">
        <v>65.3</v>
      </c>
    </row>
    <row r="13" spans="2:6" x14ac:dyDescent="0.25">
      <c r="B13" s="25" t="s">
        <v>2</v>
      </c>
      <c r="C13" s="15">
        <v>30.3</v>
      </c>
      <c r="D13" s="12">
        <v>65.2</v>
      </c>
    </row>
    <row r="14" spans="2:6" x14ac:dyDescent="0.25">
      <c r="B14" s="25" t="s">
        <v>3</v>
      </c>
      <c r="C14" s="104" t="s">
        <v>114</v>
      </c>
      <c r="D14" s="104" t="s">
        <v>114</v>
      </c>
    </row>
    <row r="15" spans="2:6" x14ac:dyDescent="0.25">
      <c r="B15" s="25" t="s">
        <v>4</v>
      </c>
      <c r="C15" s="15">
        <v>1.1000000000000001</v>
      </c>
      <c r="D15" s="12">
        <v>15.3</v>
      </c>
    </row>
    <row r="16" spans="2:6" x14ac:dyDescent="0.25">
      <c r="B16" s="25" t="s">
        <v>5</v>
      </c>
      <c r="C16" s="15">
        <v>4.5</v>
      </c>
      <c r="D16" s="12">
        <v>37.799999999999997</v>
      </c>
      <c r="F16" s="47"/>
    </row>
    <row r="17" spans="2:4" x14ac:dyDescent="0.25">
      <c r="B17" s="16" t="s">
        <v>22</v>
      </c>
      <c r="C17" s="20">
        <v>41.9</v>
      </c>
      <c r="D17" s="21">
        <v>78.900000000000006</v>
      </c>
    </row>
    <row r="18" spans="2:4" ht="30.75" customHeight="1" x14ac:dyDescent="0.25">
      <c r="B18" s="141" t="s">
        <v>67</v>
      </c>
      <c r="C18" s="142"/>
      <c r="D18" s="142"/>
    </row>
    <row r="19" spans="2:4" ht="45.75" customHeight="1" x14ac:dyDescent="0.25">
      <c r="B19" s="143" t="s">
        <v>113</v>
      </c>
      <c r="C19" s="143"/>
      <c r="D19" s="143"/>
    </row>
    <row r="20" spans="2:4" ht="30" customHeight="1" x14ac:dyDescent="0.25">
      <c r="B20" s="144" t="s">
        <v>97</v>
      </c>
      <c r="C20" s="142"/>
      <c r="D20" s="142"/>
    </row>
    <row r="21" spans="2:4" x14ac:dyDescent="0.25">
      <c r="B21" s="8" t="s">
        <v>98</v>
      </c>
      <c r="C21" s="8"/>
      <c r="D21" s="8"/>
    </row>
  </sheetData>
  <mergeCells count="3">
    <mergeCell ref="B18:D18"/>
    <mergeCell ref="B19:D19"/>
    <mergeCell ref="B20:D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opLeftCell="A15" zoomScale="86" zoomScaleNormal="100" workbookViewId="0">
      <selection activeCell="B40" sqref="B40"/>
    </sheetView>
  </sheetViews>
  <sheetFormatPr baseColWidth="10" defaultRowHeight="15" x14ac:dyDescent="0.25"/>
  <cols>
    <col min="1" max="1" width="4.28515625" style="2" customWidth="1"/>
    <col min="2" max="2" width="50.7109375" style="2" customWidth="1"/>
    <col min="3" max="3" width="21.140625" style="2" customWidth="1"/>
    <col min="4" max="4" width="13.28515625" style="2" customWidth="1"/>
    <col min="5" max="5" width="12.7109375" style="2" customWidth="1"/>
    <col min="6" max="6" width="13.85546875" style="2" customWidth="1"/>
    <col min="7" max="7" width="7.85546875" style="2" customWidth="1"/>
    <col min="8" max="16384" width="11.42578125" style="2"/>
  </cols>
  <sheetData>
    <row r="1" spans="2:6" ht="15.75" x14ac:dyDescent="0.25">
      <c r="B1" s="125" t="s">
        <v>178</v>
      </c>
    </row>
    <row r="2" spans="2:6" ht="15.75" x14ac:dyDescent="0.25">
      <c r="B2" s="125"/>
      <c r="C2" s="32" t="s">
        <v>184</v>
      </c>
      <c r="D2" s="146" t="s">
        <v>185</v>
      </c>
      <c r="E2" s="146"/>
      <c r="F2" s="146"/>
    </row>
    <row r="3" spans="2:6" ht="60" x14ac:dyDescent="0.25">
      <c r="B3" s="82" t="s">
        <v>27</v>
      </c>
      <c r="C3" s="67" t="s">
        <v>85</v>
      </c>
      <c r="D3" s="67" t="s">
        <v>48</v>
      </c>
      <c r="E3" s="67" t="s">
        <v>86</v>
      </c>
      <c r="F3" s="27" t="s">
        <v>6</v>
      </c>
    </row>
    <row r="4" spans="2:6" x14ac:dyDescent="0.25">
      <c r="B4" s="29" t="s">
        <v>26</v>
      </c>
      <c r="C4" s="33"/>
      <c r="D4" s="33"/>
      <c r="E4" s="33"/>
      <c r="F4" s="34"/>
    </row>
    <row r="5" spans="2:6" x14ac:dyDescent="0.25">
      <c r="B5" s="28" t="s">
        <v>14</v>
      </c>
      <c r="C5" s="10">
        <v>15.5</v>
      </c>
      <c r="D5" s="10">
        <v>12</v>
      </c>
      <c r="E5" s="10">
        <v>40.299999999999997</v>
      </c>
      <c r="F5" s="65">
        <v>52.5</v>
      </c>
    </row>
    <row r="6" spans="2:6" x14ac:dyDescent="0.25">
      <c r="B6" s="4" t="s">
        <v>13</v>
      </c>
      <c r="C6" s="7">
        <v>3.6</v>
      </c>
      <c r="D6" s="7">
        <v>11.3</v>
      </c>
      <c r="E6" s="7">
        <v>18.899999999999999</v>
      </c>
      <c r="F6" s="7">
        <v>30.7</v>
      </c>
    </row>
    <row r="7" spans="2:6" x14ac:dyDescent="0.25">
      <c r="B7" s="77" t="s">
        <v>12</v>
      </c>
      <c r="C7" s="7">
        <v>6.3</v>
      </c>
      <c r="D7" s="7">
        <v>10.5</v>
      </c>
      <c r="E7" s="7">
        <v>26.2</v>
      </c>
      <c r="F7" s="7">
        <v>36.700000000000003</v>
      </c>
    </row>
    <row r="8" spans="2:6" x14ac:dyDescent="0.25">
      <c r="B8" s="4" t="s">
        <v>101</v>
      </c>
      <c r="C8" s="7">
        <v>4.4000000000000004</v>
      </c>
      <c r="D8" s="7">
        <v>8</v>
      </c>
      <c r="E8" s="7">
        <v>16.100000000000001</v>
      </c>
      <c r="F8" s="7">
        <v>24.6</v>
      </c>
    </row>
    <row r="9" spans="2:6" x14ac:dyDescent="0.25">
      <c r="B9" s="30" t="s">
        <v>100</v>
      </c>
      <c r="C9" s="7">
        <v>15.5</v>
      </c>
      <c r="D9" s="7">
        <v>11.1</v>
      </c>
      <c r="E9" s="7">
        <v>31.9</v>
      </c>
      <c r="F9" s="7">
        <v>43.3</v>
      </c>
    </row>
    <row r="10" spans="2:6" x14ac:dyDescent="0.25">
      <c r="B10" s="30" t="s">
        <v>187</v>
      </c>
      <c r="C10" s="7">
        <v>12.1</v>
      </c>
      <c r="D10" s="7">
        <v>12.4</v>
      </c>
      <c r="E10" s="7">
        <v>34.5</v>
      </c>
      <c r="F10" s="7">
        <v>47.1</v>
      </c>
    </row>
    <row r="11" spans="2:6" x14ac:dyDescent="0.25">
      <c r="B11" s="84" t="s">
        <v>104</v>
      </c>
      <c r="C11" s="7">
        <v>12.5</v>
      </c>
      <c r="D11" s="7">
        <v>13.6</v>
      </c>
      <c r="E11" s="7">
        <v>42.7</v>
      </c>
      <c r="F11" s="7">
        <v>56.5</v>
      </c>
    </row>
    <row r="12" spans="2:6" x14ac:dyDescent="0.25">
      <c r="B12" s="85" t="s">
        <v>105</v>
      </c>
      <c r="C12" s="7">
        <v>22.6</v>
      </c>
      <c r="D12" s="12">
        <v>12.5</v>
      </c>
      <c r="E12" s="12">
        <v>41.2</v>
      </c>
      <c r="F12" s="7">
        <v>53.7</v>
      </c>
    </row>
    <row r="13" spans="2:6" x14ac:dyDescent="0.25">
      <c r="B13" s="86" t="s">
        <v>106</v>
      </c>
      <c r="C13" s="7">
        <v>16.2</v>
      </c>
      <c r="D13" s="12">
        <v>8.1999999999999993</v>
      </c>
      <c r="E13" s="12">
        <v>29.3</v>
      </c>
      <c r="F13" s="7">
        <v>38.799999999999997</v>
      </c>
    </row>
    <row r="14" spans="2:6" x14ac:dyDescent="0.25">
      <c r="B14" s="84" t="s">
        <v>107</v>
      </c>
      <c r="C14" s="12">
        <v>7.9</v>
      </c>
      <c r="D14" s="12">
        <v>10.9</v>
      </c>
      <c r="E14" s="12">
        <v>30.2</v>
      </c>
      <c r="F14" s="6">
        <v>41.1</v>
      </c>
    </row>
    <row r="15" spans="2:6" x14ac:dyDescent="0.25">
      <c r="B15" s="87" t="s">
        <v>108</v>
      </c>
      <c r="C15" s="12">
        <v>17</v>
      </c>
      <c r="D15" s="12">
        <v>13.7</v>
      </c>
      <c r="E15" s="12">
        <v>40.200000000000003</v>
      </c>
      <c r="F15" s="7">
        <v>54.1</v>
      </c>
    </row>
    <row r="16" spans="2:6" x14ac:dyDescent="0.25">
      <c r="B16" s="86" t="s">
        <v>188</v>
      </c>
      <c r="C16" s="7">
        <v>8.8000000000000007</v>
      </c>
      <c r="D16" s="64">
        <v>14.4</v>
      </c>
      <c r="E16" s="64">
        <v>28</v>
      </c>
      <c r="F16" s="64">
        <v>42.3</v>
      </c>
    </row>
    <row r="17" spans="2:6" x14ac:dyDescent="0.25">
      <c r="B17" s="124" t="s">
        <v>179</v>
      </c>
      <c r="C17" s="35"/>
      <c r="D17" s="35"/>
      <c r="E17" s="35"/>
      <c r="F17" s="36"/>
    </row>
    <row r="18" spans="2:6" x14ac:dyDescent="0.25">
      <c r="B18" s="78" t="s">
        <v>7</v>
      </c>
      <c r="C18" s="12">
        <v>3.2</v>
      </c>
      <c r="D18" s="12">
        <v>10.9</v>
      </c>
      <c r="E18" s="12">
        <v>20.8</v>
      </c>
      <c r="F18" s="7">
        <v>31.9</v>
      </c>
    </row>
    <row r="19" spans="2:6" x14ac:dyDescent="0.25">
      <c r="B19" s="79" t="s">
        <v>8</v>
      </c>
      <c r="C19" s="12">
        <v>30.8</v>
      </c>
      <c r="D19" s="12">
        <v>13.7</v>
      </c>
      <c r="E19" s="12">
        <v>70.5</v>
      </c>
      <c r="F19" s="7">
        <v>84.3</v>
      </c>
    </row>
    <row r="20" spans="2:6" x14ac:dyDescent="0.25">
      <c r="B20" s="79" t="s">
        <v>9</v>
      </c>
      <c r="C20" s="12">
        <v>69.900000000000006</v>
      </c>
      <c r="D20" s="12">
        <v>12.8</v>
      </c>
      <c r="E20" s="26">
        <v>83.2</v>
      </c>
      <c r="F20" s="7">
        <v>96.4</v>
      </c>
    </row>
    <row r="21" spans="2:6" x14ac:dyDescent="0.25">
      <c r="B21" s="79" t="s">
        <v>65</v>
      </c>
      <c r="C21" s="12">
        <v>91.7</v>
      </c>
      <c r="D21" s="12">
        <v>13.9</v>
      </c>
      <c r="E21" s="12">
        <v>84.1</v>
      </c>
      <c r="F21" s="7">
        <v>98.7</v>
      </c>
    </row>
    <row r="22" spans="2:6" x14ac:dyDescent="0.25">
      <c r="B22" s="29" t="s">
        <v>96</v>
      </c>
      <c r="C22" s="35"/>
      <c r="D22" s="35"/>
      <c r="E22" s="35"/>
      <c r="F22" s="36"/>
    </row>
    <row r="23" spans="2:6" x14ac:dyDescent="0.25">
      <c r="B23" s="78" t="s">
        <v>45</v>
      </c>
      <c r="C23" s="12">
        <v>5.6</v>
      </c>
      <c r="D23" s="12">
        <v>10.1</v>
      </c>
      <c r="E23" s="12">
        <v>20.399999999999999</v>
      </c>
      <c r="F23" s="7">
        <v>30.8</v>
      </c>
    </row>
    <row r="24" spans="2:6" x14ac:dyDescent="0.25">
      <c r="B24" s="79" t="s">
        <v>44</v>
      </c>
      <c r="C24" s="12">
        <v>6.1</v>
      </c>
      <c r="D24" s="12">
        <v>13.1</v>
      </c>
      <c r="E24" s="12">
        <v>28.2</v>
      </c>
      <c r="F24" s="7">
        <v>41.5</v>
      </c>
    </row>
    <row r="25" spans="2:6" x14ac:dyDescent="0.25">
      <c r="B25" s="79" t="s">
        <v>28</v>
      </c>
      <c r="C25" s="12">
        <v>8.4</v>
      </c>
      <c r="D25" s="12">
        <v>10.6</v>
      </c>
      <c r="E25" s="26">
        <v>33.799999999999997</v>
      </c>
      <c r="F25" s="7">
        <v>44.5</v>
      </c>
    </row>
    <row r="26" spans="2:6" x14ac:dyDescent="0.25">
      <c r="B26" s="79" t="s">
        <v>29</v>
      </c>
      <c r="C26" s="12">
        <v>38</v>
      </c>
      <c r="D26" s="12">
        <v>12.2</v>
      </c>
      <c r="E26" s="12">
        <v>63.9</v>
      </c>
      <c r="F26" s="7">
        <v>76.099999999999994</v>
      </c>
    </row>
    <row r="27" spans="2:6" x14ac:dyDescent="0.25">
      <c r="B27" s="29" t="s">
        <v>21</v>
      </c>
      <c r="C27" s="35"/>
      <c r="D27" s="35"/>
      <c r="E27" s="35"/>
      <c r="F27" s="36"/>
    </row>
    <row r="28" spans="2:6" x14ac:dyDescent="0.25">
      <c r="B28" s="78" t="s">
        <v>87</v>
      </c>
      <c r="C28" s="12">
        <v>100</v>
      </c>
      <c r="D28" s="12">
        <v>14</v>
      </c>
      <c r="E28" s="12">
        <v>82.5</v>
      </c>
      <c r="F28" s="7">
        <v>96.7</v>
      </c>
    </row>
    <row r="29" spans="2:6" x14ac:dyDescent="0.25">
      <c r="B29" s="79" t="s">
        <v>88</v>
      </c>
      <c r="C29" s="12">
        <v>0</v>
      </c>
      <c r="D29" s="12">
        <v>11.1</v>
      </c>
      <c r="E29" s="12">
        <v>24.4</v>
      </c>
      <c r="F29" s="7">
        <v>35.799999999999997</v>
      </c>
    </row>
    <row r="30" spans="2:6" x14ac:dyDescent="0.25">
      <c r="B30" s="29" t="s">
        <v>30</v>
      </c>
      <c r="C30" s="35"/>
      <c r="D30" s="35"/>
      <c r="E30" s="35"/>
      <c r="F30" s="36"/>
    </row>
    <row r="31" spans="2:6" ht="15" customHeight="1" x14ac:dyDescent="0.25">
      <c r="B31" s="80" t="s">
        <v>31</v>
      </c>
      <c r="C31" s="12">
        <v>57.6</v>
      </c>
      <c r="D31" s="12">
        <v>15.6</v>
      </c>
      <c r="E31" s="12">
        <v>81.599999999999994</v>
      </c>
      <c r="F31" s="12">
        <v>97.6</v>
      </c>
    </row>
    <row r="32" spans="2:6" x14ac:dyDescent="0.25">
      <c r="B32" s="79" t="s">
        <v>64</v>
      </c>
      <c r="C32" s="12">
        <v>33.6</v>
      </c>
      <c r="D32" s="12">
        <v>25.4</v>
      </c>
      <c r="E32" s="12">
        <v>57.5</v>
      </c>
      <c r="F32" s="12">
        <v>83</v>
      </c>
    </row>
    <row r="33" spans="2:7" x14ac:dyDescent="0.25">
      <c r="B33" s="79" t="s">
        <v>32</v>
      </c>
      <c r="C33" s="12">
        <v>1.8</v>
      </c>
      <c r="D33" s="12">
        <v>10.4</v>
      </c>
      <c r="E33" s="12">
        <v>21.5</v>
      </c>
      <c r="F33" s="12">
        <v>32</v>
      </c>
    </row>
    <row r="34" spans="2:7" x14ac:dyDescent="0.25">
      <c r="B34" s="4" t="s">
        <v>11</v>
      </c>
      <c r="C34" s="13">
        <v>10.1</v>
      </c>
      <c r="D34" s="13">
        <v>11.4</v>
      </c>
      <c r="E34" s="13">
        <v>30.3</v>
      </c>
      <c r="F34" s="13">
        <v>41.9</v>
      </c>
    </row>
    <row r="35" spans="2:7" ht="29.25" customHeight="1" x14ac:dyDescent="0.25">
      <c r="B35" s="143" t="s">
        <v>115</v>
      </c>
      <c r="C35" s="143"/>
      <c r="D35" s="143"/>
      <c r="E35" s="143"/>
      <c r="F35" s="143"/>
      <c r="G35" s="143"/>
    </row>
    <row r="36" spans="2:7" x14ac:dyDescent="0.25">
      <c r="B36" s="66" t="s">
        <v>186</v>
      </c>
      <c r="C36" s="66"/>
      <c r="D36" s="89"/>
      <c r="E36" s="66"/>
      <c r="F36" s="66"/>
      <c r="G36" s="66"/>
    </row>
    <row r="37" spans="2:7" x14ac:dyDescent="0.25">
      <c r="B37" s="8" t="s">
        <v>97</v>
      </c>
      <c r="C37" s="9"/>
      <c r="D37" s="9"/>
      <c r="E37" s="9"/>
      <c r="F37" s="9"/>
      <c r="G37" s="9"/>
    </row>
    <row r="38" spans="2:7" ht="36.75" customHeight="1" x14ac:dyDescent="0.25">
      <c r="B38" s="145" t="s">
        <v>99</v>
      </c>
      <c r="C38" s="145"/>
      <c r="D38" s="145"/>
      <c r="E38" s="145"/>
      <c r="F38" s="145"/>
      <c r="G38" s="9"/>
    </row>
  </sheetData>
  <mergeCells count="3">
    <mergeCell ref="B35:G35"/>
    <mergeCell ref="B38:F38"/>
    <mergeCell ref="D2: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topLeftCell="A10" workbookViewId="0">
      <selection activeCell="B18" sqref="B18"/>
    </sheetView>
  </sheetViews>
  <sheetFormatPr baseColWidth="10" defaultRowHeight="15" x14ac:dyDescent="0.25"/>
  <cols>
    <col min="1" max="1" width="11.42578125" style="2"/>
    <col min="2" max="2" width="47.5703125" style="2" customWidth="1"/>
    <col min="3" max="3" width="19.28515625" style="2" customWidth="1"/>
    <col min="4" max="4" width="20.5703125" style="2" customWidth="1"/>
    <col min="5" max="5" width="33" style="2" customWidth="1"/>
    <col min="6" max="16384" width="11.42578125" style="2"/>
  </cols>
  <sheetData>
    <row r="2" spans="2:4" x14ac:dyDescent="0.25">
      <c r="B2" s="2" t="s">
        <v>148</v>
      </c>
    </row>
    <row r="3" spans="2:4" ht="60" x14ac:dyDescent="0.25">
      <c r="B3" s="107" t="s">
        <v>128</v>
      </c>
      <c r="C3" s="106" t="s">
        <v>129</v>
      </c>
      <c r="D3" s="106" t="s">
        <v>130</v>
      </c>
    </row>
    <row r="4" spans="2:4" x14ac:dyDescent="0.25">
      <c r="B4" s="108" t="s">
        <v>52</v>
      </c>
      <c r="C4" s="109"/>
      <c r="D4" s="110"/>
    </row>
    <row r="5" spans="2:4" x14ac:dyDescent="0.25">
      <c r="B5" s="111" t="s">
        <v>14</v>
      </c>
      <c r="C5" s="112" t="s">
        <v>153</v>
      </c>
      <c r="D5" s="113" t="s">
        <v>165</v>
      </c>
    </row>
    <row r="6" spans="2:4" x14ac:dyDescent="0.25">
      <c r="B6" s="114" t="s">
        <v>13</v>
      </c>
      <c r="C6" s="115" t="s">
        <v>154</v>
      </c>
      <c r="D6" s="116" t="s">
        <v>166</v>
      </c>
    </row>
    <row r="7" spans="2:4" x14ac:dyDescent="0.25">
      <c r="B7" s="114" t="s">
        <v>12</v>
      </c>
      <c r="C7" s="115" t="s">
        <v>155</v>
      </c>
      <c r="D7" s="116" t="s">
        <v>174</v>
      </c>
    </row>
    <row r="8" spans="2:4" x14ac:dyDescent="0.25">
      <c r="B8" s="114" t="s">
        <v>101</v>
      </c>
      <c r="C8" s="115" t="s">
        <v>156</v>
      </c>
      <c r="D8" s="116" t="s">
        <v>146</v>
      </c>
    </row>
    <row r="9" spans="2:4" x14ac:dyDescent="0.25">
      <c r="B9" s="7" t="s">
        <v>100</v>
      </c>
      <c r="C9" s="117" t="s">
        <v>155</v>
      </c>
      <c r="D9" s="116" t="s">
        <v>167</v>
      </c>
    </row>
    <row r="10" spans="2:4" x14ac:dyDescent="0.25">
      <c r="B10" s="114" t="s">
        <v>187</v>
      </c>
      <c r="C10" s="64" t="s">
        <v>131</v>
      </c>
      <c r="D10" s="118" t="s">
        <v>131</v>
      </c>
    </row>
    <row r="11" spans="2:4" x14ac:dyDescent="0.25">
      <c r="B11" s="108" t="s">
        <v>132</v>
      </c>
      <c r="C11" s="109"/>
      <c r="D11" s="110"/>
    </row>
    <row r="12" spans="2:4" x14ac:dyDescent="0.25">
      <c r="B12" s="111" t="s">
        <v>133</v>
      </c>
      <c r="C12" s="65" t="s">
        <v>157</v>
      </c>
      <c r="D12" s="113" t="s">
        <v>147</v>
      </c>
    </row>
    <row r="13" spans="2:4" x14ac:dyDescent="0.25">
      <c r="B13" s="114" t="s">
        <v>135</v>
      </c>
      <c r="C13" s="7" t="s">
        <v>170</v>
      </c>
      <c r="D13" s="116" t="s">
        <v>155</v>
      </c>
    </row>
    <row r="14" spans="2:4" x14ac:dyDescent="0.25">
      <c r="B14" s="114" t="s">
        <v>136</v>
      </c>
      <c r="C14" s="7" t="s">
        <v>158</v>
      </c>
      <c r="D14" s="116" t="s">
        <v>168</v>
      </c>
    </row>
    <row r="15" spans="2:4" x14ac:dyDescent="0.25">
      <c r="B15" s="114" t="s">
        <v>137</v>
      </c>
      <c r="C15" s="7" t="s">
        <v>159</v>
      </c>
      <c r="D15" s="116" t="s">
        <v>161</v>
      </c>
    </row>
    <row r="16" spans="2:4" x14ac:dyDescent="0.25">
      <c r="B16" s="114" t="s">
        <v>138</v>
      </c>
      <c r="C16" s="7" t="s">
        <v>160</v>
      </c>
      <c r="D16" s="116" t="s">
        <v>169</v>
      </c>
    </row>
    <row r="17" spans="2:5" x14ac:dyDescent="0.25">
      <c r="B17" s="119" t="s">
        <v>139</v>
      </c>
      <c r="C17" s="64" t="s">
        <v>131</v>
      </c>
      <c r="D17" s="118" t="s">
        <v>131</v>
      </c>
    </row>
    <row r="18" spans="2:5" x14ac:dyDescent="0.25">
      <c r="B18" s="108" t="s">
        <v>96</v>
      </c>
      <c r="C18" s="109"/>
      <c r="D18" s="110"/>
    </row>
    <row r="19" spans="2:5" x14ac:dyDescent="0.25">
      <c r="B19" s="114" t="s">
        <v>140</v>
      </c>
      <c r="C19" s="65" t="s">
        <v>161</v>
      </c>
      <c r="D19" s="113" t="s">
        <v>171</v>
      </c>
    </row>
    <row r="20" spans="2:5" x14ac:dyDescent="0.25">
      <c r="B20" s="114" t="s">
        <v>28</v>
      </c>
      <c r="C20" s="7" t="s">
        <v>162</v>
      </c>
      <c r="D20" s="116" t="s">
        <v>172</v>
      </c>
    </row>
    <row r="21" spans="2:5" x14ac:dyDescent="0.25">
      <c r="B21" s="114" t="s">
        <v>29</v>
      </c>
      <c r="C21" s="7" t="s">
        <v>163</v>
      </c>
      <c r="D21" s="120" t="s">
        <v>173</v>
      </c>
    </row>
    <row r="22" spans="2:5" x14ac:dyDescent="0.25">
      <c r="B22" s="64" t="s">
        <v>45</v>
      </c>
      <c r="C22" s="118" t="s">
        <v>131</v>
      </c>
      <c r="D22" s="118" t="s">
        <v>131</v>
      </c>
    </row>
    <row r="23" spans="2:5" x14ac:dyDescent="0.25">
      <c r="B23" s="121" t="s">
        <v>141</v>
      </c>
      <c r="C23" s="109"/>
      <c r="D23" s="110"/>
    </row>
    <row r="24" spans="2:5" x14ac:dyDescent="0.25">
      <c r="B24" s="111" t="s">
        <v>32</v>
      </c>
      <c r="C24" s="65" t="s">
        <v>134</v>
      </c>
      <c r="D24" s="122" t="s">
        <v>175</v>
      </c>
    </row>
    <row r="25" spans="2:5" x14ac:dyDescent="0.25">
      <c r="B25" s="114" t="s">
        <v>142</v>
      </c>
      <c r="C25" s="7" t="s">
        <v>164</v>
      </c>
      <c r="D25" s="116" t="s">
        <v>176</v>
      </c>
    </row>
    <row r="26" spans="2:5" x14ac:dyDescent="0.25">
      <c r="B26" s="119" t="s">
        <v>31</v>
      </c>
      <c r="C26" s="64" t="s">
        <v>131</v>
      </c>
      <c r="D26" s="118" t="s">
        <v>131</v>
      </c>
    </row>
    <row r="27" spans="2:5" x14ac:dyDescent="0.25">
      <c r="B27" s="2" t="s">
        <v>143</v>
      </c>
    </row>
    <row r="28" spans="2:5" x14ac:dyDescent="0.25">
      <c r="B28" s="2" t="s">
        <v>144</v>
      </c>
    </row>
    <row r="29" spans="2:5" ht="30" customHeight="1" x14ac:dyDescent="0.25">
      <c r="B29" s="147" t="s">
        <v>183</v>
      </c>
      <c r="C29" s="147"/>
      <c r="D29" s="147"/>
      <c r="E29" s="147"/>
    </row>
    <row r="30" spans="2:5" x14ac:dyDescent="0.25">
      <c r="B30" s="8" t="s">
        <v>97</v>
      </c>
    </row>
    <row r="31" spans="2:5" x14ac:dyDescent="0.25">
      <c r="B31" s="8" t="s">
        <v>145</v>
      </c>
    </row>
  </sheetData>
  <mergeCells count="1">
    <mergeCell ref="B29:E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9"/>
  <sheetViews>
    <sheetView topLeftCell="A11" zoomScale="75" zoomScaleNormal="75" workbookViewId="0">
      <selection activeCell="B37" sqref="B37:K37"/>
    </sheetView>
  </sheetViews>
  <sheetFormatPr baseColWidth="10" defaultRowHeight="15" x14ac:dyDescent="0.25"/>
  <cols>
    <col min="1" max="4" width="11.42578125" style="2"/>
    <col min="5" max="5" width="13.42578125" style="2" customWidth="1"/>
    <col min="6" max="6" width="13.5703125" style="2" customWidth="1"/>
    <col min="7" max="8" width="11.42578125" style="2" customWidth="1"/>
    <col min="9" max="16384" width="11.42578125" style="2"/>
  </cols>
  <sheetData>
    <row r="2" spans="1:16" ht="30" customHeight="1" x14ac:dyDescent="0.25">
      <c r="C2" s="41" t="s">
        <v>48</v>
      </c>
      <c r="D2" s="41" t="s">
        <v>71</v>
      </c>
      <c r="E2" s="42" t="s">
        <v>70</v>
      </c>
      <c r="F2" s="42" t="s">
        <v>72</v>
      </c>
      <c r="G2" s="41" t="s">
        <v>68</v>
      </c>
      <c r="H2" s="41"/>
      <c r="I2" s="42" t="s">
        <v>73</v>
      </c>
    </row>
    <row r="3" spans="1:16" x14ac:dyDescent="0.25">
      <c r="A3" s="148">
        <v>2017</v>
      </c>
      <c r="B3" s="14" t="s">
        <v>17</v>
      </c>
      <c r="C3" s="43"/>
      <c r="D3" s="43">
        <v>25.12</v>
      </c>
      <c r="E3" s="43">
        <v>7.75</v>
      </c>
      <c r="F3" s="43">
        <v>10.23</v>
      </c>
      <c r="G3" s="43"/>
      <c r="H3" s="43"/>
      <c r="I3" s="5">
        <v>43.11</v>
      </c>
    </row>
    <row r="4" spans="1:16" x14ac:dyDescent="0.25">
      <c r="A4" s="148"/>
      <c r="B4" s="14" t="s">
        <v>16</v>
      </c>
      <c r="C4" s="43"/>
      <c r="D4" s="43">
        <v>11.57</v>
      </c>
      <c r="E4" s="43">
        <v>51.400000000000006</v>
      </c>
      <c r="F4" s="43">
        <v>17.46</v>
      </c>
      <c r="G4" s="43"/>
      <c r="H4" s="43"/>
      <c r="I4" s="5">
        <v>80.429999999999993</v>
      </c>
    </row>
    <row r="5" spans="1:16" x14ac:dyDescent="0.25">
      <c r="A5" s="148">
        <v>2018</v>
      </c>
      <c r="B5" s="14" t="s">
        <v>15</v>
      </c>
      <c r="C5" s="43">
        <v>35.49</v>
      </c>
      <c r="D5" s="43"/>
      <c r="E5" s="43"/>
      <c r="F5" s="43"/>
      <c r="G5" s="43">
        <v>8.5500000000000007</v>
      </c>
      <c r="H5" s="43"/>
      <c r="I5" s="5">
        <v>44.040000000000006</v>
      </c>
      <c r="L5" s="43"/>
    </row>
    <row r="6" spans="1:16" x14ac:dyDescent="0.25">
      <c r="A6" s="148"/>
      <c r="B6" s="14" t="s">
        <v>16</v>
      </c>
      <c r="C6" s="43">
        <v>61.71</v>
      </c>
      <c r="D6" s="43"/>
      <c r="E6" s="43"/>
      <c r="F6" s="43"/>
      <c r="G6" s="43">
        <v>19.28</v>
      </c>
      <c r="H6" s="43"/>
      <c r="I6" s="5">
        <v>80.900000000000006</v>
      </c>
      <c r="L6" s="43"/>
    </row>
    <row r="7" spans="1:16" x14ac:dyDescent="0.25">
      <c r="A7" s="148">
        <v>2019</v>
      </c>
      <c r="B7" s="14" t="s">
        <v>15</v>
      </c>
      <c r="C7" s="43">
        <v>11.41</v>
      </c>
      <c r="D7" s="43"/>
      <c r="E7" s="43"/>
      <c r="F7" s="43"/>
      <c r="G7" s="43">
        <v>30.43</v>
      </c>
      <c r="H7" s="43"/>
      <c r="I7" s="5">
        <v>41.9</v>
      </c>
      <c r="K7" s="103"/>
      <c r="P7" s="105"/>
    </row>
    <row r="8" spans="1:16" x14ac:dyDescent="0.25">
      <c r="A8" s="148"/>
      <c r="B8" s="14" t="s">
        <v>16</v>
      </c>
      <c r="C8" s="43">
        <v>13.36</v>
      </c>
      <c r="D8" s="43"/>
      <c r="E8" s="43"/>
      <c r="F8" s="43"/>
      <c r="G8" s="43">
        <v>65.3</v>
      </c>
      <c r="H8" s="43"/>
      <c r="I8" s="5">
        <v>78.900000000000006</v>
      </c>
      <c r="P8" s="105"/>
    </row>
    <row r="9" spans="1:16" x14ac:dyDescent="0.25">
      <c r="P9" s="105"/>
    </row>
    <row r="34" spans="2:11" ht="30.75" customHeight="1" x14ac:dyDescent="0.25"/>
    <row r="37" spans="2:11" ht="30" customHeight="1" x14ac:dyDescent="0.25">
      <c r="B37" s="149" t="s">
        <v>150</v>
      </c>
      <c r="C37" s="149"/>
      <c r="D37" s="149"/>
      <c r="E37" s="149"/>
      <c r="F37" s="149"/>
      <c r="G37" s="149"/>
      <c r="H37" s="149"/>
      <c r="I37" s="149"/>
      <c r="J37" s="149"/>
      <c r="K37" s="149"/>
    </row>
    <row r="38" spans="2:11" x14ac:dyDescent="0.25">
      <c r="B38" s="8" t="s">
        <v>97</v>
      </c>
      <c r="C38" s="8"/>
      <c r="D38" s="9"/>
      <c r="E38" s="9"/>
      <c r="F38" s="9"/>
      <c r="G38" s="9"/>
      <c r="H38" s="9"/>
    </row>
    <row r="39" spans="2:11" x14ac:dyDescent="0.25">
      <c r="B39" s="8" t="s">
        <v>98</v>
      </c>
      <c r="C39" s="8"/>
      <c r="D39" s="9"/>
      <c r="E39" s="9"/>
      <c r="F39" s="9"/>
      <c r="G39" s="9"/>
      <c r="H39" s="9"/>
    </row>
  </sheetData>
  <mergeCells count="4">
    <mergeCell ref="A3:A4"/>
    <mergeCell ref="A5:A6"/>
    <mergeCell ref="A7:A8"/>
    <mergeCell ref="B37:K37"/>
  </mergeCells>
  <pageMargins left="0.7" right="0.7" top="0.75" bottom="0.75" header="0.3" footer="0.3"/>
  <pageSetup paperSize="9"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4"/>
  <sheetViews>
    <sheetView topLeftCell="A10" zoomScaleNormal="100" workbookViewId="0">
      <selection activeCell="G4" sqref="G4"/>
    </sheetView>
  </sheetViews>
  <sheetFormatPr baseColWidth="10" defaultRowHeight="15" x14ac:dyDescent="0.25"/>
  <cols>
    <col min="1" max="1" width="27.140625" style="2" customWidth="1"/>
    <col min="2" max="2" width="11.42578125" style="2"/>
    <col min="3" max="4" width="14" style="2" customWidth="1"/>
    <col min="5" max="16384" width="11.42578125" style="2"/>
  </cols>
  <sheetData>
    <row r="2" spans="1:11" ht="30" x14ac:dyDescent="0.25">
      <c r="B2" s="37">
        <v>2018</v>
      </c>
      <c r="C2" s="38" t="s">
        <v>18</v>
      </c>
      <c r="D2" s="39" t="s">
        <v>19</v>
      </c>
      <c r="E2" s="37">
        <v>2016</v>
      </c>
      <c r="F2" s="37">
        <v>2015</v>
      </c>
      <c r="G2" s="37">
        <v>2014</v>
      </c>
      <c r="H2" s="37">
        <v>2013</v>
      </c>
      <c r="I2" s="37">
        <v>2012</v>
      </c>
      <c r="K2" s="2" t="s">
        <v>20</v>
      </c>
    </row>
    <row r="3" spans="1:11" x14ac:dyDescent="0.25">
      <c r="A3" s="4" t="s">
        <v>69</v>
      </c>
      <c r="B3" s="5">
        <v>11.9</v>
      </c>
      <c r="C3" s="5">
        <v>11.5</v>
      </c>
      <c r="D3" s="40">
        <v>10.8</v>
      </c>
      <c r="E3" s="5">
        <v>10.9</v>
      </c>
      <c r="F3" s="5">
        <v>10.8</v>
      </c>
      <c r="G3" s="5">
        <v>10.7</v>
      </c>
      <c r="H3" s="5">
        <v>10.6</v>
      </c>
      <c r="I3" s="5">
        <v>10.6</v>
      </c>
      <c r="J3" s="5"/>
      <c r="K3" s="5">
        <v>11.2</v>
      </c>
    </row>
    <row r="4" spans="1:11" x14ac:dyDescent="0.25">
      <c r="A4" s="4" t="s">
        <v>6</v>
      </c>
      <c r="B4" s="5">
        <v>44</v>
      </c>
      <c r="C4" s="5">
        <v>43.1</v>
      </c>
      <c r="D4" s="40">
        <v>42.1</v>
      </c>
      <c r="E4" s="5">
        <v>43</v>
      </c>
      <c r="F4" s="5">
        <v>41.8</v>
      </c>
      <c r="G4" s="5">
        <v>41</v>
      </c>
      <c r="H4" s="5">
        <v>41.4</v>
      </c>
      <c r="I4" s="5">
        <v>41.1</v>
      </c>
      <c r="J4" s="5"/>
      <c r="K4" s="5">
        <v>42.8</v>
      </c>
    </row>
    <row r="6" spans="1:11" x14ac:dyDescent="0.25">
      <c r="B6" s="37">
        <v>2012</v>
      </c>
      <c r="C6" s="38">
        <v>2013</v>
      </c>
      <c r="D6" s="37">
        <v>2014</v>
      </c>
      <c r="E6" s="37">
        <v>2015</v>
      </c>
      <c r="F6" s="37">
        <v>2016</v>
      </c>
      <c r="G6" s="37">
        <v>2017</v>
      </c>
      <c r="H6" s="37">
        <v>2018</v>
      </c>
      <c r="I6" s="88">
        <v>2019</v>
      </c>
    </row>
    <row r="7" spans="1:11" x14ac:dyDescent="0.25">
      <c r="A7" s="4" t="s">
        <v>69</v>
      </c>
      <c r="B7" s="31">
        <f>I3+0.7</f>
        <v>11.299999999999999</v>
      </c>
      <c r="C7" s="31">
        <f>H3+0.7</f>
        <v>11.299999999999999</v>
      </c>
      <c r="D7" s="32">
        <f>G3+0.7</f>
        <v>11.399999999999999</v>
      </c>
      <c r="E7" s="31">
        <f>F3+0.7</f>
        <v>11.5</v>
      </c>
      <c r="F7" s="31">
        <f>E3+0.7</f>
        <v>11.6</v>
      </c>
      <c r="G7" s="31">
        <v>11.5</v>
      </c>
      <c r="H7" s="31">
        <v>11.9</v>
      </c>
      <c r="I7" s="31">
        <v>10.1</v>
      </c>
    </row>
    <row r="8" spans="1:11" x14ac:dyDescent="0.25">
      <c r="A8" s="4" t="s">
        <v>6</v>
      </c>
      <c r="B8" s="31">
        <f>I4+1</f>
        <v>42.1</v>
      </c>
      <c r="C8" s="31">
        <f>H4+1</f>
        <v>42.4</v>
      </c>
      <c r="D8" s="31">
        <f>G4+1</f>
        <v>42</v>
      </c>
      <c r="E8" s="31">
        <f>F4+1</f>
        <v>42.8</v>
      </c>
      <c r="F8" s="31">
        <f>E4+1</f>
        <v>44</v>
      </c>
      <c r="G8" s="31">
        <v>43.1</v>
      </c>
      <c r="H8" s="31">
        <v>44</v>
      </c>
      <c r="I8" s="31">
        <v>41.9</v>
      </c>
    </row>
    <row r="9" spans="1:11" x14ac:dyDescent="0.25">
      <c r="D9" s="5"/>
      <c r="E9" s="5"/>
      <c r="F9" s="5"/>
      <c r="G9" s="5"/>
      <c r="H9" s="5"/>
    </row>
    <row r="10" spans="1:11" x14ac:dyDescent="0.25">
      <c r="D10" s="5"/>
      <c r="E10" s="5"/>
      <c r="F10" s="5"/>
      <c r="G10" s="5"/>
      <c r="H10" s="5"/>
    </row>
    <row r="11" spans="1:11" ht="39.75" customHeight="1" x14ac:dyDescent="0.25">
      <c r="A11" s="152" t="s">
        <v>180</v>
      </c>
      <c r="B11" s="153"/>
      <c r="C11" s="153"/>
      <c r="D11" s="153"/>
      <c r="E11" s="153"/>
      <c r="F11" s="153"/>
      <c r="G11" s="153"/>
      <c r="H11" s="153"/>
    </row>
    <row r="32" spans="1:8" ht="30" customHeight="1" x14ac:dyDescent="0.25">
      <c r="A32" s="144" t="s">
        <v>89</v>
      </c>
      <c r="B32" s="142"/>
      <c r="C32" s="142"/>
      <c r="D32" s="142"/>
      <c r="E32" s="142"/>
      <c r="F32" s="142"/>
      <c r="G32" s="142"/>
      <c r="H32" s="142"/>
    </row>
    <row r="33" spans="1:8" x14ac:dyDescent="0.25">
      <c r="A33" s="150" t="s">
        <v>97</v>
      </c>
      <c r="B33" s="151"/>
      <c r="C33" s="151"/>
      <c r="D33" s="151"/>
      <c r="E33" s="151"/>
      <c r="F33" s="151"/>
      <c r="G33" s="151"/>
      <c r="H33" s="151"/>
    </row>
    <row r="34" spans="1:8" x14ac:dyDescent="0.25">
      <c r="A34" s="150" t="s">
        <v>98</v>
      </c>
      <c r="B34" s="151"/>
      <c r="C34" s="151"/>
      <c r="D34" s="151"/>
      <c r="E34" s="151"/>
      <c r="F34" s="151"/>
      <c r="G34" s="151"/>
      <c r="H34" s="151"/>
    </row>
  </sheetData>
  <mergeCells count="4">
    <mergeCell ref="A32:H32"/>
    <mergeCell ref="A33:H33"/>
    <mergeCell ref="A34:H34"/>
    <mergeCell ref="A11:H11"/>
  </mergeCells>
  <pageMargins left="0.7" right="0.7" top="0.75" bottom="0.75" header="0.3" footer="0.3"/>
  <pageSetup paperSize="9"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6"/>
  <sheetViews>
    <sheetView topLeftCell="A30" zoomScaleNormal="100" workbookViewId="0">
      <selection activeCell="C22" sqref="C22"/>
    </sheetView>
  </sheetViews>
  <sheetFormatPr baseColWidth="10" defaultRowHeight="15" x14ac:dyDescent="0.25"/>
  <cols>
    <col min="1" max="1" width="5" style="2" customWidth="1"/>
    <col min="2" max="2" width="5.7109375" style="2" customWidth="1"/>
    <col min="3" max="3" width="48.140625" style="2" customWidth="1"/>
    <col min="4" max="4" width="8.5703125" style="2" customWidth="1"/>
    <col min="5" max="5" width="11.42578125" style="2"/>
    <col min="6" max="6" width="5.7109375" style="2" customWidth="1"/>
    <col min="7" max="7" width="39.28515625" style="2" customWidth="1"/>
    <col min="8" max="8" width="8.5703125" style="2" customWidth="1"/>
    <col min="9" max="16384" width="11.42578125" style="2"/>
  </cols>
  <sheetData>
    <row r="3" spans="2:11" ht="15.75" x14ac:dyDescent="0.25">
      <c r="B3" s="1" t="s">
        <v>112</v>
      </c>
      <c r="K3" s="5"/>
    </row>
    <row r="4" spans="2:11" x14ac:dyDescent="0.25">
      <c r="B4" s="156"/>
      <c r="C4" s="156"/>
      <c r="D4" s="156"/>
      <c r="H4" s="5"/>
      <c r="K4" s="5"/>
    </row>
    <row r="5" spans="2:11" x14ac:dyDescent="0.25">
      <c r="B5" s="156"/>
      <c r="C5" s="156"/>
      <c r="D5" s="156"/>
    </row>
    <row r="6" spans="2:11" x14ac:dyDescent="0.25">
      <c r="B6" s="157" t="s">
        <v>51</v>
      </c>
      <c r="C6" s="157"/>
      <c r="D6" s="49"/>
    </row>
    <row r="7" spans="2:11" x14ac:dyDescent="0.25">
      <c r="C7" s="50" t="s">
        <v>34</v>
      </c>
      <c r="D7" s="48">
        <v>0.60099999999999998</v>
      </c>
      <c r="G7" s="47"/>
    </row>
    <row r="8" spans="2:11" x14ac:dyDescent="0.25">
      <c r="C8" s="50" t="s">
        <v>35</v>
      </c>
      <c r="D8" s="51">
        <v>0.68400000000000005</v>
      </c>
    </row>
    <row r="9" spans="2:11" x14ac:dyDescent="0.25">
      <c r="C9" s="50" t="s">
        <v>36</v>
      </c>
      <c r="D9" s="51">
        <v>0.82399999999999995</v>
      </c>
    </row>
    <row r="10" spans="2:11" x14ac:dyDescent="0.25">
      <c r="C10" s="50" t="s">
        <v>37</v>
      </c>
      <c r="D10" s="51">
        <v>0.86</v>
      </c>
    </row>
    <row r="11" spans="2:11" x14ac:dyDescent="0.25">
      <c r="C11" s="50" t="s">
        <v>38</v>
      </c>
      <c r="D11" s="51">
        <v>0.86399999999999999</v>
      </c>
    </row>
    <row r="12" spans="2:11" x14ac:dyDescent="0.25">
      <c r="C12" s="50" t="s">
        <v>10</v>
      </c>
      <c r="D12" s="51">
        <v>0.85299999999999998</v>
      </c>
    </row>
    <row r="13" spans="2:11" x14ac:dyDescent="0.25">
      <c r="B13" s="158" t="s">
        <v>52</v>
      </c>
      <c r="C13" s="158"/>
      <c r="D13" s="51"/>
    </row>
    <row r="14" spans="2:11" x14ac:dyDescent="0.25">
      <c r="B14" s="83"/>
      <c r="C14" s="50" t="s">
        <v>14</v>
      </c>
      <c r="D14" s="51">
        <v>0.76600000000000001</v>
      </c>
    </row>
    <row r="15" spans="2:11" x14ac:dyDescent="0.25">
      <c r="C15" s="50" t="s">
        <v>13</v>
      </c>
      <c r="D15" s="51">
        <v>0.63100000000000001</v>
      </c>
    </row>
    <row r="16" spans="2:11" x14ac:dyDescent="0.25">
      <c r="C16" s="50" t="s">
        <v>12</v>
      </c>
      <c r="D16" s="51">
        <v>0.71499999999999997</v>
      </c>
    </row>
    <row r="17" spans="2:4" x14ac:dyDescent="0.25">
      <c r="C17" s="50" t="s">
        <v>101</v>
      </c>
      <c r="D17" s="51">
        <v>0.67600000000000005</v>
      </c>
    </row>
    <row r="18" spans="2:4" x14ac:dyDescent="0.25">
      <c r="C18" s="50" t="s">
        <v>100</v>
      </c>
      <c r="D18" s="51">
        <v>0.73899999999999999</v>
      </c>
    </row>
    <row r="19" spans="2:4" x14ac:dyDescent="0.25">
      <c r="C19" s="50" t="s">
        <v>187</v>
      </c>
      <c r="D19" s="51">
        <v>0.73499999999999999</v>
      </c>
    </row>
    <row r="20" spans="2:4" x14ac:dyDescent="0.25">
      <c r="B20" s="155" t="s">
        <v>96</v>
      </c>
      <c r="C20" s="155"/>
      <c r="D20" s="48"/>
    </row>
    <row r="21" spans="2:4" x14ac:dyDescent="0.25">
      <c r="B21" s="52"/>
      <c r="C21" s="53" t="s">
        <v>45</v>
      </c>
      <c r="D21" s="48">
        <v>0.67</v>
      </c>
    </row>
    <row r="22" spans="2:4" x14ac:dyDescent="0.25">
      <c r="B22" s="52"/>
      <c r="C22" s="53" t="s">
        <v>44</v>
      </c>
      <c r="D22" s="48">
        <v>0.68300000000000005</v>
      </c>
    </row>
    <row r="23" spans="2:4" x14ac:dyDescent="0.25">
      <c r="B23" s="52"/>
      <c r="C23" s="53" t="s">
        <v>39</v>
      </c>
      <c r="D23" s="48">
        <v>0.76100000000000001</v>
      </c>
    </row>
    <row r="24" spans="2:4" x14ac:dyDescent="0.25">
      <c r="B24" s="52"/>
      <c r="C24" s="53" t="s">
        <v>95</v>
      </c>
      <c r="D24" s="48">
        <v>0.83899999999999997</v>
      </c>
    </row>
    <row r="25" spans="2:4" x14ac:dyDescent="0.25">
      <c r="B25" s="154" t="s">
        <v>102</v>
      </c>
      <c r="C25" s="154"/>
      <c r="D25" s="74"/>
    </row>
    <row r="26" spans="2:4" x14ac:dyDescent="0.25">
      <c r="B26" s="75"/>
      <c r="C26" s="76" t="s">
        <v>40</v>
      </c>
      <c r="D26" s="74">
        <v>0.77100000000000002</v>
      </c>
    </row>
    <row r="27" spans="2:4" x14ac:dyDescent="0.25">
      <c r="B27" s="75"/>
      <c r="C27" s="76" t="s">
        <v>41</v>
      </c>
      <c r="D27" s="74">
        <v>0.85199999999999998</v>
      </c>
    </row>
    <row r="28" spans="2:4" x14ac:dyDescent="0.25">
      <c r="B28" s="75"/>
      <c r="C28" s="76" t="s">
        <v>42</v>
      </c>
      <c r="D28" s="74">
        <v>0.879</v>
      </c>
    </row>
    <row r="29" spans="2:4" x14ac:dyDescent="0.25">
      <c r="B29" s="75"/>
      <c r="C29" s="76" t="s">
        <v>43</v>
      </c>
      <c r="D29" s="74">
        <v>0.84699999999999998</v>
      </c>
    </row>
    <row r="30" spans="2:4" x14ac:dyDescent="0.25">
      <c r="B30" s="154" t="s">
        <v>103</v>
      </c>
      <c r="C30" s="154"/>
      <c r="D30" s="74"/>
    </row>
    <row r="31" spans="2:4" x14ac:dyDescent="0.25">
      <c r="B31" s="75"/>
      <c r="C31" s="76" t="s">
        <v>56</v>
      </c>
      <c r="D31" s="74">
        <v>0.71099999999999997</v>
      </c>
    </row>
    <row r="32" spans="2:4" x14ac:dyDescent="0.25">
      <c r="B32" s="75"/>
      <c r="C32" s="76" t="s">
        <v>57</v>
      </c>
      <c r="D32" s="74">
        <v>0.78800000000000003</v>
      </c>
    </row>
    <row r="33" spans="1:8" x14ac:dyDescent="0.25">
      <c r="B33" s="75"/>
      <c r="C33" s="76" t="s">
        <v>190</v>
      </c>
      <c r="D33" s="74">
        <v>0.86799999999999999</v>
      </c>
    </row>
    <row r="34" spans="1:8" x14ac:dyDescent="0.25">
      <c r="B34" s="75"/>
      <c r="C34" s="76" t="s">
        <v>90</v>
      </c>
      <c r="D34" s="74">
        <v>0.73899999999999999</v>
      </c>
    </row>
    <row r="35" spans="1:8" x14ac:dyDescent="0.25">
      <c r="B35" s="75"/>
      <c r="C35" s="76" t="s">
        <v>91</v>
      </c>
      <c r="D35" s="74">
        <v>0.873</v>
      </c>
    </row>
    <row r="36" spans="1:8" x14ac:dyDescent="0.25">
      <c r="B36" s="158" t="s">
        <v>152</v>
      </c>
      <c r="C36" s="158"/>
      <c r="D36" s="51"/>
    </row>
    <row r="37" spans="1:8" x14ac:dyDescent="0.25">
      <c r="B37" s="73"/>
      <c r="C37" s="54" t="s">
        <v>53</v>
      </c>
      <c r="D37" s="48">
        <v>0.67300000000000004</v>
      </c>
    </row>
    <row r="38" spans="1:8" x14ac:dyDescent="0.25">
      <c r="C38" s="54" t="s">
        <v>192</v>
      </c>
      <c r="D38" s="48">
        <v>0.69299999999999995</v>
      </c>
    </row>
    <row r="39" spans="1:8" x14ac:dyDescent="0.25">
      <c r="C39" s="54" t="s">
        <v>54</v>
      </c>
      <c r="D39" s="48">
        <v>0.83799999999999997</v>
      </c>
    </row>
    <row r="40" spans="1:8" x14ac:dyDescent="0.25">
      <c r="B40" s="155" t="s">
        <v>55</v>
      </c>
      <c r="C40" s="155"/>
      <c r="D40" s="48"/>
    </row>
    <row r="41" spans="1:8" x14ac:dyDescent="0.25">
      <c r="B41" s="52"/>
      <c r="C41" s="53" t="s">
        <v>87</v>
      </c>
      <c r="D41" s="48">
        <v>0.85399999999999998</v>
      </c>
    </row>
    <row r="42" spans="1:8" x14ac:dyDescent="0.25">
      <c r="B42" s="52"/>
      <c r="C42" s="53" t="s">
        <v>88</v>
      </c>
      <c r="D42" s="48">
        <v>0.68700000000000006</v>
      </c>
    </row>
    <row r="43" spans="1:8" x14ac:dyDescent="0.25">
      <c r="B43" s="159" t="s">
        <v>11</v>
      </c>
      <c r="C43" s="159"/>
      <c r="D43" s="44">
        <v>0.72599999999999998</v>
      </c>
    </row>
    <row r="44" spans="1:8" ht="13.5" customHeight="1" x14ac:dyDescent="0.25">
      <c r="F44" s="47"/>
    </row>
    <row r="45" spans="1:8" ht="153.75" customHeight="1" x14ac:dyDescent="0.25">
      <c r="A45" s="46"/>
      <c r="B45" s="160" t="s">
        <v>189</v>
      </c>
      <c r="C45" s="160"/>
      <c r="D45" s="160"/>
      <c r="E45" s="45"/>
      <c r="F45" s="45"/>
      <c r="G45" s="45"/>
      <c r="H45" s="45"/>
    </row>
    <row r="46" spans="1:8" x14ac:dyDescent="0.25">
      <c r="A46" s="150"/>
      <c r="B46" s="151"/>
      <c r="C46" s="151"/>
      <c r="D46" s="151"/>
      <c r="E46" s="151"/>
      <c r="F46" s="151"/>
      <c r="G46" s="151"/>
      <c r="H46" s="151"/>
    </row>
    <row r="47" spans="1:8" x14ac:dyDescent="0.25">
      <c r="A47" s="150"/>
      <c r="B47" s="151"/>
      <c r="C47" s="151"/>
      <c r="D47" s="151"/>
      <c r="E47" s="151"/>
      <c r="F47" s="151"/>
      <c r="G47" s="151"/>
      <c r="H47" s="151"/>
    </row>
    <row r="50" spans="2:4" ht="148.5" customHeight="1" x14ac:dyDescent="0.25">
      <c r="B50" s="155"/>
      <c r="C50" s="155"/>
      <c r="D50" s="48"/>
    </row>
    <row r="51" spans="2:4" x14ac:dyDescent="0.25">
      <c r="B51" s="52"/>
      <c r="C51" s="54"/>
      <c r="D51" s="48"/>
    </row>
    <row r="52" spans="2:4" x14ac:dyDescent="0.25">
      <c r="B52" s="52"/>
      <c r="C52" s="54"/>
      <c r="D52" s="48"/>
    </row>
    <row r="53" spans="2:4" x14ac:dyDescent="0.25">
      <c r="B53" s="52"/>
      <c r="C53" s="54"/>
      <c r="D53" s="48"/>
    </row>
    <row r="54" spans="2:4" x14ac:dyDescent="0.25">
      <c r="B54" s="155"/>
      <c r="C54" s="155"/>
      <c r="D54" s="48"/>
    </row>
    <row r="55" spans="2:4" x14ac:dyDescent="0.25">
      <c r="B55" s="52"/>
      <c r="C55" s="53"/>
      <c r="D55" s="48"/>
    </row>
    <row r="56" spans="2:4" x14ac:dyDescent="0.25">
      <c r="B56" s="52"/>
      <c r="C56" s="53"/>
      <c r="D56" s="48"/>
    </row>
  </sheetData>
  <mergeCells count="14">
    <mergeCell ref="B54:C54"/>
    <mergeCell ref="B36:C36"/>
    <mergeCell ref="B40:C40"/>
    <mergeCell ref="B43:C43"/>
    <mergeCell ref="B45:D45"/>
    <mergeCell ref="A46:H46"/>
    <mergeCell ref="A47:H47"/>
    <mergeCell ref="B25:C25"/>
    <mergeCell ref="B50:C50"/>
    <mergeCell ref="B4:D5"/>
    <mergeCell ref="B6:C6"/>
    <mergeCell ref="B13:C13"/>
    <mergeCell ref="B20:C20"/>
    <mergeCell ref="B30:C30"/>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I8" sqref="I8"/>
    </sheetView>
  </sheetViews>
  <sheetFormatPr baseColWidth="10" defaultRowHeight="15" x14ac:dyDescent="0.25"/>
  <cols>
    <col min="1" max="1" width="11.42578125" style="2"/>
    <col min="2" max="2" width="21.7109375" style="2" customWidth="1"/>
    <col min="3" max="16384" width="11.42578125" style="2"/>
  </cols>
  <sheetData>
    <row r="1" spans="1:7" ht="24.75" customHeight="1" x14ac:dyDescent="0.25">
      <c r="A1" s="14" t="s">
        <v>111</v>
      </c>
    </row>
    <row r="2" spans="1:7" x14ac:dyDescent="0.25">
      <c r="A2" s="164" t="s">
        <v>62</v>
      </c>
      <c r="B2" s="165" t="s">
        <v>63</v>
      </c>
      <c r="C2" s="164">
        <v>2017</v>
      </c>
      <c r="D2" s="146">
        <v>2018</v>
      </c>
      <c r="E2" s="146"/>
      <c r="F2" s="146">
        <v>2019</v>
      </c>
      <c r="G2" s="146"/>
    </row>
    <row r="3" spans="1:7" ht="30" x14ac:dyDescent="0.25">
      <c r="A3" s="164"/>
      <c r="B3" s="165"/>
      <c r="C3" s="164"/>
      <c r="D3" s="55" t="s">
        <v>48</v>
      </c>
      <c r="E3" s="56" t="s">
        <v>49</v>
      </c>
      <c r="F3" s="55" t="s">
        <v>48</v>
      </c>
      <c r="G3" s="90" t="s">
        <v>49</v>
      </c>
    </row>
    <row r="4" spans="1:7" x14ac:dyDescent="0.25">
      <c r="A4" s="161" t="s">
        <v>25</v>
      </c>
      <c r="B4" s="30" t="s">
        <v>11</v>
      </c>
      <c r="C4" s="91">
        <v>26.519721577726219</v>
      </c>
      <c r="D4" s="97">
        <v>20.829805249788315</v>
      </c>
      <c r="E4" s="62">
        <v>9.5906432748538002</v>
      </c>
      <c r="F4" s="97">
        <v>8</v>
      </c>
      <c r="G4" s="62">
        <v>14.7</v>
      </c>
    </row>
    <row r="5" spans="1:7" x14ac:dyDescent="0.25">
      <c r="A5" s="162"/>
      <c r="B5" s="7" t="s">
        <v>58</v>
      </c>
      <c r="C5" s="92">
        <f>2.42/33.17*100</f>
        <v>7.2957491709375937</v>
      </c>
      <c r="D5" s="98">
        <f>2.21/28.61*100</f>
        <v>7.7245718280321558</v>
      </c>
      <c r="E5" s="59">
        <f>0.12/5.61*100</f>
        <v>2.1390374331550799</v>
      </c>
      <c r="F5" s="98">
        <v>2.1</v>
      </c>
      <c r="G5" s="59">
        <v>4.8</v>
      </c>
    </row>
    <row r="6" spans="1:7" x14ac:dyDescent="0.25">
      <c r="A6" s="162"/>
      <c r="B6" s="7" t="s">
        <v>59</v>
      </c>
      <c r="C6" s="92">
        <v>59.1</v>
      </c>
      <c r="D6" s="98">
        <v>46.4</v>
      </c>
      <c r="E6" s="59">
        <v>18.3</v>
      </c>
      <c r="F6" s="98">
        <v>29.9</v>
      </c>
      <c r="G6" s="59">
        <v>27.6</v>
      </c>
    </row>
    <row r="7" spans="1:7" x14ac:dyDescent="0.25">
      <c r="A7" s="162"/>
      <c r="B7" s="57" t="s">
        <v>61</v>
      </c>
      <c r="C7" s="93">
        <f>45.63/86*100</f>
        <v>53.058139534883722</v>
      </c>
      <c r="D7" s="99">
        <f>24.9/64.5*100</f>
        <v>38.604651162790695</v>
      </c>
      <c r="E7" s="12">
        <f>2.55/21.66*100</f>
        <v>11.772853185595567</v>
      </c>
      <c r="F7" s="99">
        <v>21.7</v>
      </c>
      <c r="G7" s="12">
        <v>18.899999999999999</v>
      </c>
    </row>
    <row r="8" spans="1:7" x14ac:dyDescent="0.25">
      <c r="A8" s="163"/>
      <c r="B8" s="58" t="s">
        <v>60</v>
      </c>
      <c r="C8" s="94">
        <f>90.66/98.15*100</f>
        <v>92.368823229750376</v>
      </c>
      <c r="D8" s="100">
        <f>67.03/75.9*100</f>
        <v>88.313570487483531</v>
      </c>
      <c r="E8" s="60">
        <f>13.15/22.33*100</f>
        <v>58.889386475593376</v>
      </c>
      <c r="F8" s="100">
        <v>83.4</v>
      </c>
      <c r="G8" s="60">
        <v>73.400000000000006</v>
      </c>
    </row>
    <row r="9" spans="1:7" x14ac:dyDescent="0.25">
      <c r="A9" s="161" t="s">
        <v>24</v>
      </c>
      <c r="B9" s="30" t="s">
        <v>11</v>
      </c>
      <c r="C9" s="91">
        <v>74.552461461959226</v>
      </c>
      <c r="D9" s="97">
        <v>68.300653594771234</v>
      </c>
      <c r="E9" s="62">
        <v>48.36</v>
      </c>
      <c r="F9" s="97">
        <v>52.3</v>
      </c>
      <c r="G9" s="62">
        <v>57.8</v>
      </c>
    </row>
    <row r="10" spans="1:7" x14ac:dyDescent="0.25">
      <c r="A10" s="162"/>
      <c r="B10" s="7" t="s">
        <v>58</v>
      </c>
      <c r="C10" s="92">
        <f>3.4/42.07*100</f>
        <v>8.0817684811029231</v>
      </c>
      <c r="D10" s="98">
        <f>2.84/35.88*100</f>
        <v>7.915273132664435</v>
      </c>
      <c r="E10" s="59">
        <f>0.18/7.49*100</f>
        <v>2.4032042723631504</v>
      </c>
      <c r="F10" s="98">
        <v>1.9</v>
      </c>
      <c r="G10" s="59">
        <v>4.7</v>
      </c>
    </row>
    <row r="11" spans="1:7" x14ac:dyDescent="0.25">
      <c r="A11" s="162"/>
      <c r="B11" s="7" t="s">
        <v>59</v>
      </c>
      <c r="C11" s="92">
        <v>85</v>
      </c>
      <c r="D11" s="98">
        <v>79</v>
      </c>
      <c r="E11" s="59">
        <v>53.4</v>
      </c>
      <c r="F11" s="98">
        <v>69.900000000000006</v>
      </c>
      <c r="G11" s="59">
        <v>64.5</v>
      </c>
    </row>
    <row r="12" spans="1:7" x14ac:dyDescent="0.25">
      <c r="A12" s="162"/>
      <c r="B12" s="57" t="s">
        <v>61</v>
      </c>
      <c r="C12" s="95">
        <f>54.8/89.64*100</f>
        <v>61.133422579205707</v>
      </c>
      <c r="D12" s="101">
        <f>30.72/66.51*100</f>
        <v>46.188543076229131</v>
      </c>
      <c r="E12" s="11">
        <f>3.49/22.85*100</f>
        <v>15.273522975929978</v>
      </c>
      <c r="F12" s="101">
        <v>29</v>
      </c>
      <c r="G12" s="11">
        <v>23.8</v>
      </c>
    </row>
    <row r="13" spans="1:7" x14ac:dyDescent="0.25">
      <c r="A13" s="163"/>
      <c r="B13" s="58" t="s">
        <v>60</v>
      </c>
      <c r="C13" s="96">
        <f>92.8/99.12*100</f>
        <v>93.623890234059715</v>
      </c>
      <c r="D13" s="102">
        <f>67.67/73.79*100</f>
        <v>91.706193251118023</v>
      </c>
      <c r="E13" s="61">
        <f>17.97/24.58*100</f>
        <v>73.108218063466239</v>
      </c>
      <c r="F13" s="102">
        <v>92</v>
      </c>
      <c r="G13" s="61">
        <v>85.2</v>
      </c>
    </row>
    <row r="14" spans="1:7" ht="45" customHeight="1" x14ac:dyDescent="0.25">
      <c r="A14" s="166" t="s">
        <v>193</v>
      </c>
      <c r="B14" s="166"/>
      <c r="C14" s="166"/>
      <c r="D14" s="166"/>
      <c r="E14" s="166"/>
      <c r="F14" s="166"/>
      <c r="G14" s="81"/>
    </row>
    <row r="15" spans="1:7" x14ac:dyDescent="0.25">
      <c r="A15" s="150" t="s">
        <v>33</v>
      </c>
      <c r="B15" s="151"/>
      <c r="C15" s="151"/>
      <c r="D15" s="151"/>
      <c r="E15" s="151"/>
      <c r="F15" s="151"/>
      <c r="G15" s="151"/>
    </row>
    <row r="16" spans="1:7" x14ac:dyDescent="0.25">
      <c r="A16" s="150" t="s">
        <v>98</v>
      </c>
      <c r="B16" s="151"/>
      <c r="C16" s="151"/>
      <c r="D16" s="151"/>
      <c r="E16" s="151"/>
      <c r="F16" s="151"/>
      <c r="G16" s="151"/>
    </row>
  </sheetData>
  <mergeCells count="10">
    <mergeCell ref="A15:G15"/>
    <mergeCell ref="A16:G16"/>
    <mergeCell ref="D2:E2"/>
    <mergeCell ref="A9:A13"/>
    <mergeCell ref="A4:A8"/>
    <mergeCell ref="C2:C3"/>
    <mergeCell ref="A2:A3"/>
    <mergeCell ref="B2:B3"/>
    <mergeCell ref="A14:F14"/>
    <mergeCell ref="F2:G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
  <sheetViews>
    <sheetView workbookViewId="0">
      <selection activeCell="B8" sqref="B8"/>
    </sheetView>
  </sheetViews>
  <sheetFormatPr baseColWidth="10" defaultRowHeight="15" x14ac:dyDescent="0.25"/>
  <cols>
    <col min="2" max="2" width="19.42578125" bestFit="1" customWidth="1"/>
    <col min="3" max="3" width="30.28515625" customWidth="1"/>
    <col min="4" max="4" width="21.28515625" bestFit="1" customWidth="1"/>
  </cols>
  <sheetData>
    <row r="1" spans="2:4" x14ac:dyDescent="0.25">
      <c r="B1" t="s">
        <v>81</v>
      </c>
    </row>
    <row r="2" spans="2:4" x14ac:dyDescent="0.25">
      <c r="B2" s="167" t="s">
        <v>74</v>
      </c>
      <c r="C2" s="168" t="s">
        <v>75</v>
      </c>
      <c r="D2" s="168"/>
    </row>
    <row r="3" spans="2:4" x14ac:dyDescent="0.25">
      <c r="B3" s="167"/>
      <c r="C3" s="72" t="s">
        <v>76</v>
      </c>
      <c r="D3" s="72" t="s">
        <v>77</v>
      </c>
    </row>
    <row r="4" spans="2:4" x14ac:dyDescent="0.25">
      <c r="B4" s="68" t="s">
        <v>78</v>
      </c>
      <c r="C4" s="171" t="s">
        <v>79</v>
      </c>
      <c r="D4" s="172"/>
    </row>
    <row r="5" spans="2:4" x14ac:dyDescent="0.25">
      <c r="B5" s="68" t="s">
        <v>109</v>
      </c>
      <c r="C5" s="71" t="s">
        <v>83</v>
      </c>
      <c r="D5" s="169" t="s">
        <v>93</v>
      </c>
    </row>
    <row r="6" spans="2:4" ht="174" customHeight="1" x14ac:dyDescent="0.25">
      <c r="B6" s="69" t="s">
        <v>80</v>
      </c>
      <c r="C6" s="70" t="s">
        <v>92</v>
      </c>
      <c r="D6" s="170"/>
    </row>
    <row r="7" spans="2:4" ht="75" x14ac:dyDescent="0.25">
      <c r="B7" s="69" t="s">
        <v>194</v>
      </c>
      <c r="C7" s="70" t="s">
        <v>110</v>
      </c>
      <c r="D7" s="70" t="s">
        <v>94</v>
      </c>
    </row>
  </sheetData>
  <mergeCells count="4">
    <mergeCell ref="B2:B3"/>
    <mergeCell ref="C2:D2"/>
    <mergeCell ref="D5:D6"/>
    <mergeCell ref="C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Tableau 1</vt:lpstr>
      <vt:lpstr>Tableau 2</vt:lpstr>
      <vt:lpstr>Tableau 2bis</vt:lpstr>
      <vt:lpstr>Graph1</vt:lpstr>
      <vt:lpstr>Graph2</vt:lpstr>
      <vt:lpstr>Tableau 3</vt:lpstr>
      <vt:lpstr>Tableau 4</vt:lpstr>
      <vt:lpstr>Tableau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instances de représentation des salariés en 2019</dc:title>
  <dc:subject>Le Comité social et économique devient majoritaire, notamment dans les grandes entreprises</dc:subject>
  <cp:keywords>Dares ; instances de représentation des salariés ; IRP ; Comité social et économique ; CSE ; élus du personnel ; syndicats ; santé et conditions de travail ;  CSSCT; Denis Geleyn ; Michel Houdebine</cp:keywords>
  <cp:lastModifiedBy>MAUPU, Chloé (DARES)</cp:lastModifiedBy>
  <dcterms:created xsi:type="dcterms:W3CDTF">2020-02-10T16:51:37Z</dcterms:created>
  <dcterms:modified xsi:type="dcterms:W3CDTF">2021-12-15T14:19:18Z</dcterms:modified>
</cp:coreProperties>
</file>