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I:\Covid19 - Crise sanitaire\TDB Hebdo\08-19-05-2020\"/>
    </mc:Choice>
  </mc:AlternateContent>
  <bookViews>
    <workbookView xWindow="0" yWindow="0" windowWidth="20490" windowHeight="7020" tabRatio="867"/>
  </bookViews>
  <sheets>
    <sheet name="Lisez-moi" sheetId="23" r:id="rId1"/>
    <sheet name="Encadré Graphique A" sheetId="92" r:id="rId2"/>
    <sheet name="Encadré Graphique B" sheetId="93" r:id="rId3"/>
    <sheet name="Figure 1" sheetId="79" r:id="rId4"/>
    <sheet name="Figure 2 " sheetId="80" r:id="rId5"/>
    <sheet name="Figure 3" sheetId="81" r:id="rId6"/>
    <sheet name="Figure 4" sheetId="82" r:id="rId7"/>
    <sheet name="Figure 5" sheetId="83" r:id="rId8"/>
    <sheet name="Figure 6" sheetId="84" r:id="rId9"/>
    <sheet name="Figure 7" sheetId="85" r:id="rId10"/>
    <sheet name="Figure 8" sheetId="78" r:id="rId11"/>
    <sheet name="Figure 9" sheetId="76" r:id="rId12"/>
    <sheet name="Figure 10" sheetId="74" r:id="rId13"/>
    <sheet name="Figure 11" sheetId="75" r:id="rId14"/>
    <sheet name="Figure 12" sheetId="77" r:id="rId15"/>
    <sheet name="Annexe 1 " sheetId="86" r:id="rId16"/>
    <sheet name="Annexe 2" sheetId="87" r:id="rId17"/>
  </sheets>
  <externalReferences>
    <externalReference r:id="rId18"/>
    <externalReference r:id="rId19"/>
    <externalReference r:id="rId20"/>
    <externalReference r:id="rId21"/>
  </externalReferences>
  <definedNames>
    <definedName name="ad" localSheetId="3">OFFSET('Figure 1'!po,#REF!,0)</definedName>
    <definedName name="ad" localSheetId="4">OFFSET('Figure 2 '!po,#REF!,0)</definedName>
    <definedName name="ad" localSheetId="5">OFFSET('Figure 3'!po,#REF!,0)</definedName>
    <definedName name="ad" localSheetId="6">OFFSET('Figure 4'!po,#REF!,0)</definedName>
    <definedName name="ad" localSheetId="7">OFFSET('Figure 5'!po,#REF!,0)</definedName>
    <definedName name="ad" localSheetId="8">OFFSET('Figure 6'!po,#REF!,0)</definedName>
    <definedName name="ad" localSheetId="9">OFFSET('Figure 7'!po,#REF!,0)</definedName>
    <definedName name="ad">OFFSET(po,#REF!,0)</definedName>
    <definedName name="choix" localSheetId="3">OFFSET('Figure 1'!periode,#REF!,0)</definedName>
    <definedName name="choix" localSheetId="12">OFFSET('Figure 10'!periode,#REF!,0)</definedName>
    <definedName name="choix" localSheetId="13">OFFSET('Figure 11'!periode,#REF!,0)</definedName>
    <definedName name="choix" localSheetId="14">OFFSET(periode,#REF!,0)</definedName>
    <definedName name="choix" localSheetId="4">OFFSET('Figure 2 '!periode,#REF!,0)</definedName>
    <definedName name="choix" localSheetId="5">OFFSET('Figure 3'!periode,#REF!,0)</definedName>
    <definedName name="choix" localSheetId="6">OFFSET('Figure 4'!periode,#REF!,0)</definedName>
    <definedName name="choix" localSheetId="7">OFFSET('Figure 5'!periode,#REF!,0)</definedName>
    <definedName name="choix" localSheetId="8">OFFSET('Figure 6'!periode,#REF!,0)</definedName>
    <definedName name="choix" localSheetId="9">OFFSET('Figure 7'!periode,#REF!,0)</definedName>
    <definedName name="choix" localSheetId="10">OFFSET('Figure 8'!periode,#REF!,0)</definedName>
    <definedName name="choix" localSheetId="11">OFFSET('Figure 9'!periode,#REF!,0)</definedName>
    <definedName name="choix">OFFSET(periode,#REF!,0)</definedName>
    <definedName name="choix_mesure" localSheetId="3">OFFSET('Figure 1'!periode,#REF!,0)</definedName>
    <definedName name="choix_mesure" localSheetId="12">OFFSET('Figure 10'!periode,#REF!,0)</definedName>
    <definedName name="choix_mesure" localSheetId="13">OFFSET('Figure 11'!periode,#REF!,0)</definedName>
    <definedName name="choix_mesure" localSheetId="14">OFFSET(periode,#REF!,0)</definedName>
    <definedName name="choix_mesure" localSheetId="4">OFFSET('Figure 2 '!periode,#REF!,0)</definedName>
    <definedName name="choix_mesure" localSheetId="5">OFFSET('Figure 3'!periode,#REF!,0)</definedName>
    <definedName name="choix_mesure" localSheetId="6">OFFSET('Figure 4'!periode,#REF!,0)</definedName>
    <definedName name="choix_mesure" localSheetId="7">OFFSET('Figure 5'!periode,#REF!,0)</definedName>
    <definedName name="choix_mesure" localSheetId="8">OFFSET('Figure 6'!periode,#REF!,0)</definedName>
    <definedName name="choix_mesure" localSheetId="9">OFFSET('Figure 7'!periode,#REF!,0)</definedName>
    <definedName name="choix_mesure" localSheetId="10">OFFSET('Figure 8'!periode,#REF!,0)</definedName>
    <definedName name="choix_mesure" localSheetId="11">OFFSET('Figure 9'!periode,#REF!,0)</definedName>
    <definedName name="choix_mesure">OFFSET(periode,#REF!,0)</definedName>
    <definedName name="choix_mesure2" localSheetId="3">OFFSET('Figure 1'!periode,#REF!,0)</definedName>
    <definedName name="choix_mesure2" localSheetId="12">OFFSET('Figure 10'!periode,#REF!,0)</definedName>
    <definedName name="choix_mesure2" localSheetId="13">OFFSET('Figure 11'!periode,#REF!,0)</definedName>
    <definedName name="choix_mesure2" localSheetId="14">OFFSET(periode,#REF!,0)</definedName>
    <definedName name="choix_mesure2" localSheetId="4">OFFSET('Figure 2 '!periode,#REF!,0)</definedName>
    <definedName name="choix_mesure2" localSheetId="5">OFFSET('Figure 3'!periode,#REF!,0)</definedName>
    <definedName name="choix_mesure2" localSheetId="6">OFFSET('Figure 4'!periode,#REF!,0)</definedName>
    <definedName name="choix_mesure2" localSheetId="7">OFFSET('Figure 5'!periode,#REF!,0)</definedName>
    <definedName name="choix_mesure2" localSheetId="8">OFFSET('Figure 6'!periode,#REF!,0)</definedName>
    <definedName name="choix_mesure2" localSheetId="9">OFFSET('Figure 7'!periode,#REF!,0)</definedName>
    <definedName name="choix_mesure2" localSheetId="10">OFFSET('Figure 8'!periode,#REF!,0)</definedName>
    <definedName name="choix_mesure2" localSheetId="11">OFFSET('Figure 9'!periode,#REF!,0)</definedName>
    <definedName name="choix_mesure2">OFFSET(periode,#REF!,0)</definedName>
    <definedName name="CVS_DUR" localSheetId="3">[1]données_graph1!#REF!</definedName>
    <definedName name="CVS_DUR" localSheetId="12">[2]données_graph1!#REF!</definedName>
    <definedName name="CVS_DUR" localSheetId="13">[2]données_graph1!#REF!</definedName>
    <definedName name="CVS_DUR" localSheetId="4">[1]données_graph1!#REF!</definedName>
    <definedName name="CVS_DUR" localSheetId="5">[1]données_graph1!#REF!</definedName>
    <definedName name="CVS_DUR" localSheetId="6">[1]données_graph1!#REF!</definedName>
    <definedName name="CVS_DUR" localSheetId="9">[1]données_graph1!#REF!</definedName>
    <definedName name="CVS_DUR" localSheetId="10">[1]données_graph1!#REF!</definedName>
    <definedName name="CVS_DUR" localSheetId="11">[2]données_graph1!#REF!</definedName>
    <definedName name="CVS_DUR">[2]données_graph1!#REF!</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fig" localSheetId="9">OFFSET('Figure 7'!periode,#REF!,0)</definedName>
    <definedName name="fig">OFFSET(periode,#REF!,0)</definedName>
    <definedName name="figure" localSheetId="9">#REF!</definedName>
    <definedName name="figure">#REF!</definedName>
    <definedName name="frijzijizj" localSheetId="9">#REF!</definedName>
    <definedName name="frijzijizj">#REF!</definedName>
    <definedName name="graph" localSheetId="9">#REF!</definedName>
    <definedName name="graph">#REF!</definedName>
    <definedName name="grenouille" localSheetId="3">#REF!</definedName>
    <definedName name="grenouille" localSheetId="4">#REF!</definedName>
    <definedName name="grenouille" localSheetId="5">#REF!</definedName>
    <definedName name="grenouille" localSheetId="6">#REF!</definedName>
    <definedName name="grenouille" localSheetId="7">#REF!</definedName>
    <definedName name="grenouille" localSheetId="8">#REF!</definedName>
    <definedName name="grenouille" localSheetId="9">#REF!</definedName>
    <definedName name="grenouille">#REF!</definedName>
    <definedName name="ii" localSheetId="3">#REF!</definedName>
    <definedName name="ii" localSheetId="12">#REF!</definedName>
    <definedName name="ii" localSheetId="13">#REF!</definedName>
    <definedName name="ii" localSheetId="4">#REF!</definedName>
    <definedName name="ii" localSheetId="5">#REF!</definedName>
    <definedName name="ii" localSheetId="6">#REF!</definedName>
    <definedName name="ii" localSheetId="7">#REF!</definedName>
    <definedName name="ii" localSheetId="8">#REF!</definedName>
    <definedName name="ii" localSheetId="9">#REF!</definedName>
    <definedName name="ii" localSheetId="10">#REF!</definedName>
    <definedName name="ii" localSheetId="11">#REF!</definedName>
    <definedName name="ii">#REF!</definedName>
    <definedName name="in" localSheetId="3">#REF!</definedName>
    <definedName name="in" localSheetId="4">#REF!</definedName>
    <definedName name="in" localSheetId="5">#REF!</definedName>
    <definedName name="in" localSheetId="6">#REF!</definedName>
    <definedName name="in" localSheetId="7">#REF!</definedName>
    <definedName name="in" localSheetId="8">#REF!</definedName>
    <definedName name="in" localSheetId="9">#REF!</definedName>
    <definedName name="in">#REF!</definedName>
    <definedName name="Interim_trimcvs" localSheetId="3">#REF!</definedName>
    <definedName name="Interim_trimcvs" localSheetId="12">#REF!</definedName>
    <definedName name="Interim_trimcvs" localSheetId="13">#REF!</definedName>
    <definedName name="Interim_trimcvs" localSheetId="4">#REF!</definedName>
    <definedName name="Interim_trimcvs" localSheetId="5">#REF!</definedName>
    <definedName name="Interim_trimcvs" localSheetId="6">#REF!</definedName>
    <definedName name="Interim_trimcvs" localSheetId="7">#REF!</definedName>
    <definedName name="Interim_trimcvs" localSheetId="8">#REF!</definedName>
    <definedName name="Interim_trimcvs" localSheetId="9">#REF!</definedName>
    <definedName name="Interim_trimcvs" localSheetId="10">#REF!</definedName>
    <definedName name="Interim_trimcvs" localSheetId="11">#REF!</definedName>
    <definedName name="Interim_trimcvs">#REF!</definedName>
    <definedName name="mesure" localSheetId="3">#REF!</definedName>
    <definedName name="mesure" localSheetId="12">#REF!</definedName>
    <definedName name="mesure" localSheetId="13">#REF!</definedName>
    <definedName name="mesure" localSheetId="4">#REF!</definedName>
    <definedName name="mesure" localSheetId="5">#REF!</definedName>
    <definedName name="mesure" localSheetId="6">#REF!</definedName>
    <definedName name="mesure" localSheetId="7">#REF!</definedName>
    <definedName name="mesure" localSheetId="8">#REF!</definedName>
    <definedName name="mesure" localSheetId="9">#REF!</definedName>
    <definedName name="mesure" localSheetId="10">#REF!</definedName>
    <definedName name="mesure" localSheetId="11">#REF!</definedName>
    <definedName name="mesure">#REF!</definedName>
    <definedName name="periode" localSheetId="3">#REF!</definedName>
    <definedName name="periode" localSheetId="12">#REF!</definedName>
    <definedName name="periode" localSheetId="13">#REF!</definedName>
    <definedName name="periode" localSheetId="4">#REF!</definedName>
    <definedName name="periode" localSheetId="5">#REF!</definedName>
    <definedName name="periode" localSheetId="6">#REF!</definedName>
    <definedName name="periode" localSheetId="7">#REF!</definedName>
    <definedName name="periode" localSheetId="8">#REF!</definedName>
    <definedName name="periode" localSheetId="9">#REF!</definedName>
    <definedName name="periode" localSheetId="10">#REF!</definedName>
    <definedName name="periode" localSheetId="11">#REF!</definedName>
    <definedName name="periode">#REF!</definedName>
    <definedName name="po" localSheetId="3">#REF!</definedName>
    <definedName name="po" localSheetId="4">#REF!</definedName>
    <definedName name="po" localSheetId="5">#REF!</definedName>
    <definedName name="po" localSheetId="6">#REF!</definedName>
    <definedName name="po" localSheetId="7">#REF!</definedName>
    <definedName name="po" localSheetId="8">#REF!</definedName>
    <definedName name="po" localSheetId="9">#REF!</definedName>
    <definedName name="po">#REF!</definedName>
    <definedName name="t" localSheetId="3">#REF!</definedName>
    <definedName name="t" localSheetId="12">#REF!</definedName>
    <definedName name="t" localSheetId="13">#REF!</definedName>
    <definedName name="t" localSheetId="4">#REF!</definedName>
    <definedName name="t" localSheetId="5">#REF!</definedName>
    <definedName name="t" localSheetId="6">#REF!</definedName>
    <definedName name="t" localSheetId="7">#REF!</definedName>
    <definedName name="t" localSheetId="8">#REF!</definedName>
    <definedName name="t" localSheetId="9">#REF!</definedName>
    <definedName name="t" localSheetId="10">#REF!</definedName>
    <definedName name="t" localSheetId="11">#REF!</definedName>
    <definedName name="t">#REF!</definedName>
    <definedName name="u" localSheetId="3">#REF!</definedName>
    <definedName name="u" localSheetId="12">#REF!</definedName>
    <definedName name="u" localSheetId="13">#REF!</definedName>
    <definedName name="u" localSheetId="4">#REF!</definedName>
    <definedName name="u" localSheetId="5">#REF!</definedName>
    <definedName name="u" localSheetId="6">#REF!</definedName>
    <definedName name="u" localSheetId="7">#REF!</definedName>
    <definedName name="u" localSheetId="8">#REF!</definedName>
    <definedName name="u" localSheetId="9">#REF!</definedName>
    <definedName name="u" localSheetId="10">#REF!</definedName>
    <definedName name="u" localSheetId="11">#REF!</definedName>
    <definedName name="u">#REF!</definedName>
    <definedName name="uuu" localSheetId="9">#REF!</definedName>
    <definedName name="uu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6" i="87" l="1"/>
  <c r="D106" i="87"/>
  <c r="E106" i="87"/>
  <c r="F106" i="87"/>
  <c r="C88" i="86"/>
  <c r="D88" i="86"/>
  <c r="E88" i="86"/>
  <c r="F88" i="86"/>
  <c r="H4" i="84"/>
  <c r="I4" i="84"/>
  <c r="H5" i="84"/>
  <c r="I5" i="84"/>
  <c r="H6" i="84"/>
  <c r="I6" i="84"/>
  <c r="H7" i="84"/>
  <c r="I7" i="84"/>
  <c r="H8" i="84"/>
  <c r="I8" i="84"/>
  <c r="H9" i="84"/>
  <c r="I9" i="84"/>
  <c r="H10" i="84"/>
  <c r="I10" i="84"/>
  <c r="H11" i="84"/>
  <c r="I11" i="84"/>
  <c r="H12" i="84"/>
  <c r="I12" i="84"/>
  <c r="H13" i="84"/>
  <c r="I13" i="84"/>
  <c r="H14" i="84"/>
  <c r="I14" i="84"/>
  <c r="H15" i="84"/>
  <c r="I15" i="84"/>
  <c r="H16" i="84"/>
  <c r="I16" i="84"/>
  <c r="H17" i="84"/>
  <c r="I17" i="84"/>
  <c r="H18" i="84"/>
  <c r="I18" i="84"/>
  <c r="H19" i="84"/>
  <c r="I19" i="84"/>
  <c r="H20" i="84"/>
  <c r="I20" i="84"/>
  <c r="C21" i="84"/>
  <c r="D21" i="84"/>
  <c r="F4" i="83"/>
  <c r="G4" i="83"/>
  <c r="H4" i="83"/>
  <c r="F5" i="83"/>
  <c r="G5" i="83"/>
  <c r="H5" i="83"/>
  <c r="F6" i="83"/>
  <c r="G6" i="83"/>
  <c r="H6" i="83"/>
  <c r="F7" i="83"/>
  <c r="G7" i="83"/>
  <c r="H7" i="83"/>
  <c r="E5" i="82"/>
  <c r="F5" i="82"/>
  <c r="G5" i="82"/>
  <c r="E6" i="82"/>
  <c r="F6" i="82"/>
  <c r="G6" i="82"/>
  <c r="E7" i="82"/>
  <c r="F7" i="82"/>
  <c r="G7" i="82"/>
  <c r="E8" i="82"/>
  <c r="F8" i="82"/>
  <c r="G8" i="82"/>
  <c r="E9" i="82"/>
  <c r="F9" i="82"/>
  <c r="G9" i="82"/>
  <c r="E10" i="82"/>
  <c r="F10" i="82"/>
  <c r="G10" i="82"/>
  <c r="E11" i="82"/>
  <c r="F11" i="82"/>
  <c r="G11" i="82"/>
  <c r="E12" i="82"/>
  <c r="F12" i="82"/>
  <c r="G12" i="82"/>
  <c r="E13" i="82"/>
  <c r="F13" i="82"/>
  <c r="G13" i="82"/>
  <c r="E14" i="82"/>
  <c r="F14" i="82"/>
  <c r="G14" i="82"/>
  <c r="E15" i="82"/>
  <c r="F15" i="82"/>
  <c r="G15" i="82"/>
  <c r="E16" i="82"/>
  <c r="F16" i="82"/>
  <c r="G16" i="82"/>
  <c r="E17" i="82"/>
  <c r="F17" i="82"/>
  <c r="G17" i="82"/>
  <c r="E18" i="82"/>
  <c r="F18" i="82"/>
  <c r="G18" i="82"/>
  <c r="E19" i="82"/>
  <c r="F19" i="82"/>
  <c r="G19" i="82"/>
  <c r="E20" i="82"/>
  <c r="F20" i="82"/>
  <c r="G20" i="82"/>
  <c r="E21" i="82"/>
  <c r="F21" i="82"/>
  <c r="G21" i="82"/>
  <c r="E22" i="82"/>
  <c r="F22" i="82"/>
  <c r="G22" i="82"/>
  <c r="E23" i="82"/>
  <c r="F23" i="82"/>
  <c r="G23" i="82"/>
  <c r="I4" i="81"/>
  <c r="J4" i="81"/>
  <c r="K4" i="81"/>
  <c r="I5" i="81"/>
  <c r="J5" i="81"/>
  <c r="K5" i="81"/>
  <c r="I6" i="81"/>
  <c r="J6" i="81"/>
  <c r="K6" i="81"/>
  <c r="I7" i="81"/>
  <c r="J7" i="81"/>
  <c r="K7" i="81"/>
  <c r="I8" i="81"/>
  <c r="J8" i="81"/>
  <c r="K8" i="81"/>
  <c r="I9" i="81"/>
  <c r="J9" i="81"/>
  <c r="K9" i="81"/>
  <c r="I10" i="81"/>
  <c r="J10" i="81"/>
  <c r="K10" i="81"/>
  <c r="I11" i="81"/>
  <c r="J11" i="81"/>
  <c r="K11" i="81"/>
  <c r="I12" i="81"/>
  <c r="J12" i="81"/>
  <c r="K12" i="81"/>
  <c r="I13" i="81"/>
  <c r="J13" i="81"/>
  <c r="K13" i="81"/>
  <c r="I14" i="81"/>
  <c r="J14" i="81"/>
  <c r="K14" i="81"/>
  <c r="I15" i="81"/>
  <c r="J15" i="81"/>
  <c r="K15" i="81"/>
  <c r="I16" i="81"/>
  <c r="J16" i="81"/>
  <c r="K16" i="81"/>
  <c r="I17" i="81"/>
  <c r="J17" i="81"/>
  <c r="K17" i="81"/>
  <c r="I18" i="81"/>
  <c r="J18" i="81"/>
  <c r="K18" i="81"/>
  <c r="I19" i="81"/>
  <c r="J19" i="81"/>
  <c r="K19" i="81"/>
  <c r="I20" i="81"/>
  <c r="J20" i="81"/>
  <c r="K20" i="81"/>
  <c r="C4" i="76" l="1"/>
  <c r="C5" i="76"/>
  <c r="C6" i="76"/>
  <c r="C7" i="76"/>
  <c r="C8" i="76"/>
  <c r="C9" i="76"/>
  <c r="C10" i="76"/>
  <c r="C11" i="76"/>
  <c r="C12" i="76"/>
  <c r="C13" i="76"/>
  <c r="C14" i="76"/>
  <c r="C15" i="76"/>
  <c r="C16" i="76"/>
  <c r="C17" i="76"/>
  <c r="C18" i="76"/>
  <c r="B19" i="76"/>
  <c r="C19" i="76"/>
  <c r="B20" i="76"/>
  <c r="C20" i="76"/>
  <c r="B21" i="76"/>
  <c r="C21" i="76"/>
  <c r="B22" i="76"/>
  <c r="C22" i="76"/>
  <c r="B25" i="75" l="1"/>
  <c r="B26" i="75"/>
  <c r="B27" i="75"/>
  <c r="C27" i="74"/>
  <c r="C28" i="74"/>
  <c r="C29" i="74"/>
</calcChain>
</file>

<file path=xl/sharedStrings.xml><?xml version="1.0" encoding="utf-8"?>
<sst xmlns="http://schemas.openxmlformats.org/spreadsheetml/2006/main" count="903" uniqueCount="564">
  <si>
    <t>a17</t>
  </si>
  <si>
    <t>Secteur niveau A17</t>
  </si>
  <si>
    <t>AZ</t>
  </si>
  <si>
    <t>Agriculture, sylviculture et pêche</t>
  </si>
  <si>
    <t>C1</t>
  </si>
  <si>
    <t>C2</t>
  </si>
  <si>
    <t>Cokéfaction et raffinage</t>
  </si>
  <si>
    <t>C3</t>
  </si>
  <si>
    <t>C4</t>
  </si>
  <si>
    <t>Fabrication de matériels de transport</t>
  </si>
  <si>
    <t>C5</t>
  </si>
  <si>
    <t>DE</t>
  </si>
  <si>
    <t>FZ</t>
  </si>
  <si>
    <t>Construction</t>
  </si>
  <si>
    <t>GZ</t>
  </si>
  <si>
    <t>HZ</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</si>
  <si>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</si>
  <si>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</si>
  <si>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</si>
  <si>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</si>
  <si>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</si>
  <si>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</si>
  <si>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</si>
  <si>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</si>
  <si>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</si>
  <si>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</si>
  <si>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</si>
  <si>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</si>
  <si>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</si>
  <si>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</si>
  <si>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Moins de 20 salariés</t>
  </si>
  <si>
    <t>Entre 20 et 49 salariés</t>
  </si>
  <si>
    <t>Entre 50 et 249 salariés</t>
  </si>
  <si>
    <t>Entre 250 et 499 salariés</t>
  </si>
  <si>
    <t>Entre 500 et 999 salariés</t>
  </si>
  <si>
    <t>Total</t>
  </si>
  <si>
    <t>Commerce</t>
  </si>
  <si>
    <t>Administration publique, enseignement, santé et action sociale</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</si>
  <si>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</si>
  <si>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</si>
  <si>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</si>
  <si>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</si>
  <si>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</si>
  <si>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</si>
  <si>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</si>
  <si>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t>Nombre de salariés concernés par jour</t>
  </si>
  <si>
    <t xml:space="preserve">Nombre de salariés concernés </t>
  </si>
  <si>
    <r>
      <t>1000 salariés</t>
    </r>
    <r>
      <rPr>
        <sz val="11"/>
        <color theme="1"/>
        <rFont val="Calibri"/>
        <family val="2"/>
        <scheme val="minor"/>
      </rPr>
      <t xml:space="preserve"> ou plus</t>
    </r>
  </si>
  <si>
    <t>Volume d'heures</t>
  </si>
  <si>
    <t>Nombre de demandes déposées : cumul (échelle de gauche)</t>
  </si>
  <si>
    <t>Volume d'heures demandées par jour</t>
  </si>
  <si>
    <t>Volume d'heures demandées : cumul</t>
  </si>
  <si>
    <t>Volume d'heures demandées</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</si>
  <si>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</si>
  <si>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</si>
  <si>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</si>
  <si>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</si>
  <si>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</si>
  <si>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</si>
  <si>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</si>
  <si>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</si>
  <si>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</si>
  <si>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</si>
  <si>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</si>
  <si>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</si>
  <si>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</si>
  <si>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Guyane</t>
  </si>
  <si>
    <t>Martinique</t>
  </si>
  <si>
    <t>La Réunion</t>
  </si>
  <si>
    <t>Mayotte</t>
  </si>
  <si>
    <t>Contact</t>
  </si>
  <si>
    <t>Contenu des onglets</t>
  </si>
  <si>
    <t>Champ</t>
  </si>
  <si>
    <t>Situation sur le marché du travail durant la crise sanitaire</t>
  </si>
  <si>
    <t>Activité partielle / chômage partiel</t>
  </si>
  <si>
    <t>Contrats aidés</t>
  </si>
  <si>
    <t xml:space="preserve">Champ: France entière. </t>
  </si>
  <si>
    <t>Plans de sauvegarde de l'emploi</t>
  </si>
  <si>
    <t>Petits licenciements collectifs</t>
  </si>
  <si>
    <t>Semaine du 23/03</t>
  </si>
  <si>
    <t>Semaine du 16/03</t>
  </si>
  <si>
    <t>Semaine du 09/03</t>
  </si>
  <si>
    <t>Semaine du 02/03</t>
  </si>
  <si>
    <t>Définition et Sources</t>
  </si>
  <si>
    <t>Dispositifs de suivi des restructurations</t>
  </si>
  <si>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</si>
  <si>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t>Nombre</t>
  </si>
  <si>
    <t>Pourcentage</t>
  </si>
  <si>
    <t>Semaine du 30/03</t>
  </si>
  <si>
    <t>Semaine du 06/04</t>
  </si>
  <si>
    <t>n.d.</t>
  </si>
  <si>
    <t>Annexe 1 : Nombre de demandes d'activité partielle pour motif Coronavirus, nombre d'établissements concernés, nombre de salariés concernés et volume d'heures demandées par secteur d'activité</t>
  </si>
  <si>
    <r>
      <t xml:space="preserve">n.d. : </t>
    </r>
    <r>
      <rPr>
        <sz val="11"/>
        <color theme="1"/>
        <rFont val="Calibri"/>
        <family val="2"/>
        <scheme val="minor"/>
      </rPr>
      <t>non-disponible.</t>
    </r>
  </si>
  <si>
    <t>s.</t>
  </si>
  <si>
    <t>Offres d'emploi en ligne</t>
  </si>
  <si>
    <t>Demandes d’inscription à Pôle emploi</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</si>
  <si>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t>
    </r>
    <r>
      <rPr>
        <b/>
        <sz val="9"/>
        <color theme="1"/>
        <rFont val="Arial"/>
        <family val="2"/>
      </rPr>
      <t>1. Les plans de sauvegarde de l’emploi (PSE)</t>
    </r>
    <r>
      <rPr>
        <sz val="9"/>
        <color theme="1"/>
        <rFont val="Arial"/>
        <family val="2"/>
      </rPr>
      <t xml:space="preserv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t>
    </r>
    <r>
      <rPr>
        <b/>
        <sz val="9"/>
        <color theme="1"/>
        <rFont val="Arial"/>
        <family val="2"/>
      </rPr>
      <t>2. Les « petits » licenciements collectifs</t>
    </r>
    <r>
      <rPr>
        <sz val="9"/>
        <color theme="1"/>
        <rFont val="Arial"/>
        <family val="2"/>
      </rPr>
      <t xml:space="preserv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</si>
  <si>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</si>
  <si>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r>
      <t xml:space="preserve">Pour tout renseignement concernant nos statistiques, vous pouvez nous contacter par e-mail à l'adresse suivante :  </t>
    </r>
    <r>
      <rPr>
        <u/>
        <sz val="8"/>
        <color indexed="12"/>
        <rFont val="Arial"/>
        <family val="2"/>
      </rPr>
      <t>dares.communication@dares.travail.gouv.fr</t>
    </r>
  </si>
  <si>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</si>
  <si>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</si>
  <si>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</si>
  <si>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t>Semaine du 13/04</t>
  </si>
  <si>
    <t>Semaine du 20/04</t>
  </si>
  <si>
    <t>(*) : En raison du secret statistique, les données sont regroupées.</t>
  </si>
  <si>
    <t>Ensemble des secteurs</t>
  </si>
  <si>
    <t>Activités des organisations et organismes extraterritoriaux</t>
  </si>
  <si>
    <t>99</t>
  </si>
  <si>
    <t>Activités des ménages en tant qu'employeurs de personnel domestique</t>
  </si>
  <si>
    <t>97</t>
  </si>
  <si>
    <t>Autres services personnels</t>
  </si>
  <si>
    <t>96</t>
  </si>
  <si>
    <t>Réparation d'ordinateurs et de biens personnels et domestiques</t>
  </si>
  <si>
    <t>95</t>
  </si>
  <si>
    <t>Activités des organisations associatives</t>
  </si>
  <si>
    <t>94</t>
  </si>
  <si>
    <t>Activités sportives, récréatives et de loisirs</t>
  </si>
  <si>
    <t>93</t>
  </si>
  <si>
    <t>Organisation de jeux de hasard et d'argent</t>
  </si>
  <si>
    <t>92</t>
  </si>
  <si>
    <t>Bibliothèques, archives, musées et autres activités culturelles</t>
  </si>
  <si>
    <t>91</t>
  </si>
  <si>
    <t>Activités créatives, artistiques et de spectacle</t>
  </si>
  <si>
    <t>90</t>
  </si>
  <si>
    <t>Action sociale sans hébergement</t>
  </si>
  <si>
    <t>88</t>
  </si>
  <si>
    <t>Hébergement médico-social et social</t>
  </si>
  <si>
    <t>87</t>
  </si>
  <si>
    <t>Activités pour la santé humaine</t>
  </si>
  <si>
    <t>86</t>
  </si>
  <si>
    <t>Enseignement</t>
  </si>
  <si>
    <t>85</t>
  </si>
  <si>
    <t>Administration publique et défense ; sécurité sociale obligatoire</t>
  </si>
  <si>
    <t>84</t>
  </si>
  <si>
    <t>Activités administratives et autres activités de soutien aux entreprises</t>
  </si>
  <si>
    <t>82</t>
  </si>
  <si>
    <t>Services relatifs aux bâtiments et aménagement paysager</t>
  </si>
  <si>
    <t>81</t>
  </si>
  <si>
    <t>Enquêtes et sécurité</t>
  </si>
  <si>
    <t>80</t>
  </si>
  <si>
    <t>Activités des agences de voyage, voyagistes, services de réservation et activités connexes</t>
  </si>
  <si>
    <t>79</t>
  </si>
  <si>
    <t>Activités liées à l'emploi</t>
  </si>
  <si>
    <t>78</t>
  </si>
  <si>
    <t>Activités de location et location-bail</t>
  </si>
  <si>
    <t>77</t>
  </si>
  <si>
    <t>Activités vétérinaires</t>
  </si>
  <si>
    <t>75</t>
  </si>
  <si>
    <t>Autres activités spécialisées, scientifiques et techniques</t>
  </si>
  <si>
    <t>74</t>
  </si>
  <si>
    <t>Publicité et études de marché</t>
  </si>
  <si>
    <t>73</t>
  </si>
  <si>
    <t>Recherche-développement scientifique</t>
  </si>
  <si>
    <t>72</t>
  </si>
  <si>
    <t>Activités d'architecture et d'ingénierie ; activités de contrôle et analyses techniques</t>
  </si>
  <si>
    <t>71</t>
  </si>
  <si>
    <t>Activités des sièges sociaux ; conseil de gestion</t>
  </si>
  <si>
    <t>70</t>
  </si>
  <si>
    <t>Activités juridiques et comptables</t>
  </si>
  <si>
    <t>69</t>
  </si>
  <si>
    <t>68</t>
  </si>
  <si>
    <t>Activités auxiliaires de services financiers et d'assurance</t>
  </si>
  <si>
    <t>66</t>
  </si>
  <si>
    <t>Assurance</t>
  </si>
  <si>
    <t>65</t>
  </si>
  <si>
    <t>Activités des services financiers, hors assurance et caisses de retraite</t>
  </si>
  <si>
    <t>64</t>
  </si>
  <si>
    <t>Services d'information</t>
  </si>
  <si>
    <t>63</t>
  </si>
  <si>
    <t>Programmation, conseil et autres activités informatiques</t>
  </si>
  <si>
    <t>62</t>
  </si>
  <si>
    <t>Télécommunications</t>
  </si>
  <si>
    <t>61</t>
  </si>
  <si>
    <t>Programmation et diffusion</t>
  </si>
  <si>
    <t>60</t>
  </si>
  <si>
    <t>Production de films cinématographiques, de vidéo et de programmes de télévision ; enregistrement sonore et édition musicale</t>
  </si>
  <si>
    <t>59</t>
  </si>
  <si>
    <t>Édition</t>
  </si>
  <si>
    <t>58</t>
  </si>
  <si>
    <t>Restauration</t>
  </si>
  <si>
    <t>56</t>
  </si>
  <si>
    <t>Hébergement</t>
  </si>
  <si>
    <t>55</t>
  </si>
  <si>
    <t>Activités de poste et de courrier</t>
  </si>
  <si>
    <t>53</t>
  </si>
  <si>
    <t>Entreposage et services auxiliaires des transports</t>
  </si>
  <si>
    <t>52</t>
  </si>
  <si>
    <t>Transports aériens</t>
  </si>
  <si>
    <t>51</t>
  </si>
  <si>
    <t>Transports par eau</t>
  </si>
  <si>
    <t>50</t>
  </si>
  <si>
    <t>Transports terrestres et transport par conduites</t>
  </si>
  <si>
    <t>49</t>
  </si>
  <si>
    <t>Commerce de détail, à l'exception des automobiles et des motocycles</t>
  </si>
  <si>
    <t>47</t>
  </si>
  <si>
    <t>Commerce de gros, à l'exception des automobiles et des motocycles</t>
  </si>
  <si>
    <t>46</t>
  </si>
  <si>
    <t>Commerce et réparation d'automobiles et de motocycles</t>
  </si>
  <si>
    <t>45</t>
  </si>
  <si>
    <t>Travaux de construction spécialisés</t>
  </si>
  <si>
    <t>43</t>
  </si>
  <si>
    <t>Génie civil</t>
  </si>
  <si>
    <t>42</t>
  </si>
  <si>
    <t>Construction de bâtiments</t>
  </si>
  <si>
    <t>41</t>
  </si>
  <si>
    <t>Dépollution et autres services de gestion des déchets</t>
  </si>
  <si>
    <t>39</t>
  </si>
  <si>
    <t>Collecte, traitement et élimination des déchets ; récupération</t>
  </si>
  <si>
    <t>38</t>
  </si>
  <si>
    <t>Collecte et traitement des eaux usées</t>
  </si>
  <si>
    <t>37</t>
  </si>
  <si>
    <t>Captage, traitement et distribution d'eau</t>
  </si>
  <si>
    <t>36</t>
  </si>
  <si>
    <t>Production et distribution d'électricité, de gaz, de vapeur et d'air conditionné</t>
  </si>
  <si>
    <t>35</t>
  </si>
  <si>
    <t>Réparation et installation de machines et d'équipements</t>
  </si>
  <si>
    <t>33</t>
  </si>
  <si>
    <t>Autres industries manufacturières</t>
  </si>
  <si>
    <t>32</t>
  </si>
  <si>
    <t>Fabrication de meubles</t>
  </si>
  <si>
    <t>31</t>
  </si>
  <si>
    <t>Fabrication d'autres matériels de transport</t>
  </si>
  <si>
    <t>30</t>
  </si>
  <si>
    <t>Industrie automobile</t>
  </si>
  <si>
    <t>29</t>
  </si>
  <si>
    <t>Fabrication de machines et équipements n.c.a.</t>
  </si>
  <si>
    <t>28</t>
  </si>
  <si>
    <t>Fabrication d'équipements électriques</t>
  </si>
  <si>
    <t>27</t>
  </si>
  <si>
    <t>Fabrication de produits informatiques, électroniques et optiques</t>
  </si>
  <si>
    <t>26</t>
  </si>
  <si>
    <t>Fabrication de produits métalliques, à l'exception des machines et des équipements</t>
  </si>
  <si>
    <t>25</t>
  </si>
  <si>
    <t>Métallurgie</t>
  </si>
  <si>
    <t>24</t>
  </si>
  <si>
    <t>Fabrication d'autres produits minéraux non métalliques</t>
  </si>
  <si>
    <t>23</t>
  </si>
  <si>
    <t>Fabrication de produits en caoutchouc et en plastique</t>
  </si>
  <si>
    <t>22</t>
  </si>
  <si>
    <t>Industrie pharmaceutique</t>
  </si>
  <si>
    <t>21</t>
  </si>
  <si>
    <t>Industrie chimique</t>
  </si>
  <si>
    <t>20</t>
  </si>
  <si>
    <t>19</t>
  </si>
  <si>
    <t>Imprimerie et reproduction d'enregistrements</t>
  </si>
  <si>
    <t>18</t>
  </si>
  <si>
    <t>Industrie du papier et du carton</t>
  </si>
  <si>
    <t>17</t>
  </si>
  <si>
    <t>Travail du bois et fabrication d'articles en bois et en liège, à l'exception des meubles ; fabrication d'articles en vannerie et sparterie</t>
  </si>
  <si>
    <t>16</t>
  </si>
  <si>
    <t>Industrie du cuir et de la chaussure</t>
  </si>
  <si>
    <t>15</t>
  </si>
  <si>
    <t>Industrie de l'habillement</t>
  </si>
  <si>
    <t>14</t>
  </si>
  <si>
    <t>Fabrication de textiles</t>
  </si>
  <si>
    <t>13</t>
  </si>
  <si>
    <t>Industries alimentaires ; Fabrication de boissons ; Fabrication de produits à base de tabac</t>
  </si>
  <si>
    <t>10-11-12 (*)</t>
  </si>
  <si>
    <t>Services de soutien aux industries extractives</t>
  </si>
  <si>
    <t>09</t>
  </si>
  <si>
    <t>Autres industries extractives</t>
  </si>
  <si>
    <t>08</t>
  </si>
  <si>
    <t>Extraction de minerais métalliques</t>
  </si>
  <si>
    <t>07</t>
  </si>
  <si>
    <t>Extraction d'hydrocarbures</t>
  </si>
  <si>
    <t>06</t>
  </si>
  <si>
    <t>Pêche et aquaculture</t>
  </si>
  <si>
    <t>03</t>
  </si>
  <si>
    <t>Sylviculture et exploitation forestière</t>
  </si>
  <si>
    <t>02</t>
  </si>
  <si>
    <t>Culture et production animale, chasse et services annexes</t>
  </si>
  <si>
    <t>01</t>
  </si>
  <si>
    <t>Nombre d'heures demandées</t>
  </si>
  <si>
    <t>Nombre de salariés concernés</t>
  </si>
  <si>
    <t>Nombre d'établissements concernés</t>
  </si>
  <si>
    <t>Nombre de demandes déposées</t>
  </si>
  <si>
    <t>Secteur d'activité</t>
  </si>
  <si>
    <t>A88</t>
  </si>
  <si>
    <t xml:space="preserve">(*) Y compris Saint-Barthélemy et  Saint-Martin </t>
  </si>
  <si>
    <t xml:space="preserve">(**) Polynésie française, Saint-Pierre-et-Miquelon et Wallis-et-Futuna </t>
  </si>
  <si>
    <t>Guadeloupe (*)</t>
  </si>
  <si>
    <t>Collectivité d'outre-mer (**)</t>
  </si>
  <si>
    <t>Source : Panel de 13 sites d'offres d'emploi, calcul Dares.</t>
  </si>
  <si>
    <t>Note : indice base 100 lors de la semaine du 9 au 15 mars 2020.</t>
  </si>
  <si>
    <t>20 au 26 avril</t>
  </si>
  <si>
    <t>13 au 19 avril</t>
  </si>
  <si>
    <t>6 au 12 avril</t>
  </si>
  <si>
    <t>30 mars au 5 avril</t>
  </si>
  <si>
    <t>23 au 29 mars</t>
  </si>
  <si>
    <t>16 au 22 mars</t>
  </si>
  <si>
    <t>9 au 15 mars</t>
  </si>
  <si>
    <t>2 au 8 mars</t>
  </si>
  <si>
    <r>
      <t>24 févr. au 1</t>
    </r>
    <r>
      <rPr>
        <vertAlign val="superscript"/>
        <sz val="11"/>
        <color rgb="FF000000"/>
        <rFont val="Calibri"/>
        <family val="2"/>
      </rPr>
      <t xml:space="preserve">er </t>
    </r>
    <r>
      <rPr>
        <sz val="11"/>
        <color rgb="FF000000"/>
        <rFont val="Calibri"/>
        <family val="2"/>
      </rPr>
      <t>mars</t>
    </r>
  </si>
  <si>
    <t>17 au 23 fév.</t>
  </si>
  <si>
    <t>10 au 16 fév.</t>
  </si>
  <si>
    <t>3 au 9 fév.</t>
  </si>
  <si>
    <t>27 janv. au 2 fév.</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</si>
  <si>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</si>
  <si>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</si>
  <si>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</si>
  <si>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</si>
  <si>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</si>
  <si>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Nouvelle Aquitaine</t>
  </si>
  <si>
    <t>Pays-de-la-Loire</t>
  </si>
  <si>
    <t xml:space="preserve">Grand Est             </t>
  </si>
  <si>
    <t>Ile-de-France</t>
  </si>
  <si>
    <t>Guadeloupe</t>
  </si>
  <si>
    <r>
      <t xml:space="preserve">Evolution annuelle semaine précédente </t>
    </r>
    <r>
      <rPr>
        <sz val="11"/>
        <color rgb="FF000000"/>
        <rFont val="Calibri"/>
        <family val="2"/>
        <scheme val="minor"/>
      </rPr>
      <t>(moyenne sur les quatre dernières semaines)</t>
    </r>
  </si>
  <si>
    <r>
      <t>Evolution annuelle</t>
    </r>
    <r>
      <rPr>
        <sz val="11"/>
        <color rgb="FF000000"/>
        <rFont val="Calibri"/>
        <family val="2"/>
        <scheme val="minor"/>
      </rPr>
      <t xml:space="preserve"> (moyenne sur les quatre dernières semaines)</t>
    </r>
  </si>
  <si>
    <t>Evolution annuelle</t>
  </si>
  <si>
    <t>Inscriptions semaine équivalente 2019</t>
  </si>
  <si>
    <t>* Données provisoires.</t>
  </si>
  <si>
    <t>22 - 28 mars</t>
  </si>
  <si>
    <t>15 – 21 mars</t>
  </si>
  <si>
    <t>8 – 14 mars</t>
  </si>
  <si>
    <t>1 – 7 mars</t>
  </si>
  <si>
    <t>23 – 29 fév.</t>
  </si>
  <si>
    <t>16 – 22 fév.</t>
  </si>
  <si>
    <t>9 – 15 fév.</t>
  </si>
  <si>
    <t>2 – 8 fév.</t>
  </si>
  <si>
    <t>26 janv. – 1 fév.</t>
  </si>
  <si>
    <t>19 – 25 janv.</t>
  </si>
  <si>
    <t>12 – 18 janv.</t>
  </si>
  <si>
    <t>5 – 11 janv.</t>
  </si>
  <si>
    <t>Evolution annuelle (moyenne sur les quatre dernières semaines)</t>
  </si>
  <si>
    <t>Nombre sur la semaine correspondante en 2019</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</si>
  <si>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</si>
  <si>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</si>
  <si>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</si>
  <si>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</si>
  <si>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</si>
  <si>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</si>
  <si>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</si>
  <si>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</si>
  <si>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</si>
  <si>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Source : ASP – données provisoires ; calculs Dares.</t>
  </si>
  <si>
    <t>Source : TdB Pole Emploi</t>
  </si>
  <si>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t>
    </r>
    <r>
      <rPr>
        <b/>
        <sz val="9"/>
        <rFont val="Arial"/>
        <family val="2"/>
      </rPr>
      <t xml:space="preserve">                                                                                                                                                                                                                                                                                               </t>
    </r>
  </si>
  <si>
    <t>27 avril au 3 mai</t>
  </si>
  <si>
    <t>Evolution</t>
  </si>
  <si>
    <t>Entrées période réf</t>
  </si>
  <si>
    <t>Entrées deb. confinement</t>
  </si>
  <si>
    <t>Source : AIS, Pôle emploi.</t>
  </si>
  <si>
    <t>24 février au 1 mars</t>
  </si>
  <si>
    <t>19 - 25 avril*</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</si>
  <si>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</si>
  <si>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t>Entrées en formation des demandeurs d'emploi</t>
  </si>
  <si>
    <r>
      <t>Figure 1 : Nombre de demandes d’activité partielle déposées, tous motifs confondus,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</si>
  <si>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t>Transports et entreposage</t>
  </si>
  <si>
    <t>Fabrication autres produits industriels</t>
  </si>
  <si>
    <t>Fabrications d'équipements électroniques, électriques, informatiques et machines</t>
  </si>
  <si>
    <t>Figure 3 : Nombre de demandes d'activité partielle déposées, tous motifs confondus, depuis le 1er mars, nombre de salariés concernés et volume d'heures demandées par secteur d'activité</t>
  </si>
  <si>
    <t>Figure 4 : Nombre de demandes d'activité partielle déposées, tous motifs confondus, depuis le 1er mars, nombre de salariés concernés et volume d'heures demandées par région</t>
  </si>
  <si>
    <t>DAP : demandes d'autorisation préalable ; DI : demandes d'indemnisation.</t>
  </si>
  <si>
    <r>
      <t>* Parmi les DI portant sur le mois de mars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</si>
  <si>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Effectifs en DI</t>
  </si>
  <si>
    <t>Effectifs  en DAP</t>
  </si>
  <si>
    <t>XX</t>
  </si>
  <si>
    <t>Effectif en DI</t>
  </si>
  <si>
    <t>Effectif demandé en DAP</t>
  </si>
  <si>
    <t>Effectif en DAP</t>
  </si>
  <si>
    <t>Semaine du 27/04</t>
  </si>
  <si>
    <t>Figure 6 : Effectifs des DAP et des DI portant sur mars, par  secteur *</t>
  </si>
  <si>
    <t>Figure 7 : Dispositifs de suivi des restructurations</t>
  </si>
  <si>
    <t>Figure 9 : Entrées en formation des demandeurs d'emploi</t>
  </si>
  <si>
    <t>Figure 10 : Entrées en Parcours Emploi Compétences</t>
  </si>
  <si>
    <t>Figure 11 : Nombre de demandes d'aides d'emplois francs enregistrées</t>
  </si>
  <si>
    <t>Figure 12 : Suivi hebdomadaire des offres d'emploi en ligne</t>
  </si>
  <si>
    <t>Ensemble des départements</t>
  </si>
  <si>
    <t/>
  </si>
  <si>
    <t>MAYOTTE</t>
  </si>
  <si>
    <t>976</t>
  </si>
  <si>
    <t>REUNION</t>
  </si>
  <si>
    <t>974</t>
  </si>
  <si>
    <t>GUYANE</t>
  </si>
  <si>
    <t>973</t>
  </si>
  <si>
    <t>MARTINIQUE</t>
  </si>
  <si>
    <t>972</t>
  </si>
  <si>
    <t>971</t>
  </si>
  <si>
    <t>VAL-D'OISE</t>
  </si>
  <si>
    <t>VAL-DE-MARNE</t>
  </si>
  <si>
    <t>SEINE-SAINT-DENIS</t>
  </si>
  <si>
    <t>HAUTS-DE-SEINE</t>
  </si>
  <si>
    <t>ESSONNE</t>
  </si>
  <si>
    <t>TERRITOIRE DE BELFORT</t>
  </si>
  <si>
    <t>YONNE</t>
  </si>
  <si>
    <t>89</t>
  </si>
  <si>
    <t>VOSGES</t>
  </si>
  <si>
    <t>HAUTE-VIENNE</t>
  </si>
  <si>
    <t>VIENNE</t>
  </si>
  <si>
    <t>VENDEE</t>
  </si>
  <si>
    <t>VAUCLUSE</t>
  </si>
  <si>
    <t>VAR</t>
  </si>
  <si>
    <t>83</t>
  </si>
  <si>
    <t>TARN-ET-GARONNE</t>
  </si>
  <si>
    <t>TARN</t>
  </si>
  <si>
    <t>SOMME</t>
  </si>
  <si>
    <t>DEUX-SEVRES</t>
  </si>
  <si>
    <t>YVELINES</t>
  </si>
  <si>
    <t>SEINE-ET-MARNE</t>
  </si>
  <si>
    <t>SEINE-MARITIME</t>
  </si>
  <si>
    <t>76</t>
  </si>
  <si>
    <t>PARIS</t>
  </si>
  <si>
    <t>HAUTE-SAVOIE</t>
  </si>
  <si>
    <t>SAVOIE</t>
  </si>
  <si>
    <t>SARTHE</t>
  </si>
  <si>
    <t>SAONE-ET-LOIRE</t>
  </si>
  <si>
    <t>HAUTE-SAONE</t>
  </si>
  <si>
    <t>RHONE</t>
  </si>
  <si>
    <t>HAUT-RHIN</t>
  </si>
  <si>
    <t>BAS-RHIN</t>
  </si>
  <si>
    <t>67</t>
  </si>
  <si>
    <t>PYRENEES-ORIENTALES</t>
  </si>
  <si>
    <t>HAUTES-PYRENEES</t>
  </si>
  <si>
    <t>PYRENEES-ATLANTIQUES</t>
  </si>
  <si>
    <t>PUY-DE-DOME</t>
  </si>
  <si>
    <t>PAS-DE-CALAIS</t>
  </si>
  <si>
    <t>ORNE</t>
  </si>
  <si>
    <t>OISE</t>
  </si>
  <si>
    <t>NORD</t>
  </si>
  <si>
    <t>NIEVRE</t>
  </si>
  <si>
    <t>MOSELLE</t>
  </si>
  <si>
    <t>57</t>
  </si>
  <si>
    <t>MORBIHAN</t>
  </si>
  <si>
    <t>MEUSE</t>
  </si>
  <si>
    <t>MEURTHE-ET-MOSELLE</t>
  </si>
  <si>
    <t>54</t>
  </si>
  <si>
    <t>MAYENNE</t>
  </si>
  <si>
    <t>HAUTE-MARNE</t>
  </si>
  <si>
    <t>MARNE</t>
  </si>
  <si>
    <t>MANCHE</t>
  </si>
  <si>
    <t>MAINE-ET-LOIRE</t>
  </si>
  <si>
    <t>LOZERE</t>
  </si>
  <si>
    <t>48</t>
  </si>
  <si>
    <t>LOT-ET-GARONNE</t>
  </si>
  <si>
    <t>LOT</t>
  </si>
  <si>
    <t>LOIRET</t>
  </si>
  <si>
    <t>LOIRE-ATLANTIQUE</t>
  </si>
  <si>
    <t>44</t>
  </si>
  <si>
    <t>HAUTE-LOIRE</t>
  </si>
  <si>
    <t>LOIRE</t>
  </si>
  <si>
    <t>LOIR-ET-CHER</t>
  </si>
  <si>
    <t>LANDES</t>
  </si>
  <si>
    <t>40</t>
  </si>
  <si>
    <t>JURA</t>
  </si>
  <si>
    <t>ISERE</t>
  </si>
  <si>
    <t>INDRE-ET-LOIRE</t>
  </si>
  <si>
    <t>INDRE</t>
  </si>
  <si>
    <t>ILLE-ET-VILAINE</t>
  </si>
  <si>
    <t>HERAULT</t>
  </si>
  <si>
    <t>34</t>
  </si>
  <si>
    <t>GIRONDE</t>
  </si>
  <si>
    <t>GERS</t>
  </si>
  <si>
    <t>HAUTE-GARONNE</t>
  </si>
  <si>
    <t>GARD</t>
  </si>
  <si>
    <t>HAUTE-CORSE</t>
  </si>
  <si>
    <t>2B</t>
  </si>
  <si>
    <t>CORSE-DU-SUD</t>
  </si>
  <si>
    <t>2A</t>
  </si>
  <si>
    <t>FINISTERE</t>
  </si>
  <si>
    <t>EURE-ET-LOIR</t>
  </si>
  <si>
    <t>EURE</t>
  </si>
  <si>
    <t>DROME</t>
  </si>
  <si>
    <t>DOUBS</t>
  </si>
  <si>
    <t>DORDOGNE</t>
  </si>
  <si>
    <t>CREUSE</t>
  </si>
  <si>
    <t>COTES-D'ARMOR</t>
  </si>
  <si>
    <t>COTE-D'OR</t>
  </si>
  <si>
    <t>CORREZE</t>
  </si>
  <si>
    <t>CHER</t>
  </si>
  <si>
    <t>CHARENTE-MARITIME</t>
  </si>
  <si>
    <t>CHARENTE</t>
  </si>
  <si>
    <t>CANTAL</t>
  </si>
  <si>
    <t>CALVADOS</t>
  </si>
  <si>
    <t>BOUCHES-DU-RHONE</t>
  </si>
  <si>
    <t>AVEYRON</t>
  </si>
  <si>
    <t>12</t>
  </si>
  <si>
    <t>AUDE</t>
  </si>
  <si>
    <t>11</t>
  </si>
  <si>
    <t>AUBE</t>
  </si>
  <si>
    <t>10</t>
  </si>
  <si>
    <t>ARIEGE</t>
  </si>
  <si>
    <t>ARDENNES</t>
  </si>
  <si>
    <t>ARDECHE</t>
  </si>
  <si>
    <t>ALPES-MARITIMES</t>
  </si>
  <si>
    <t>HAUTES-ALPES</t>
  </si>
  <si>
    <t>05</t>
  </si>
  <si>
    <t>ALPES-DE-HAUTE-PROVENCE</t>
  </si>
  <si>
    <t>04</t>
  </si>
  <si>
    <t>ALLIER</t>
  </si>
  <si>
    <t>AISNE</t>
  </si>
  <si>
    <t>AIN</t>
  </si>
  <si>
    <t>Département</t>
  </si>
  <si>
    <t>Code du département</t>
  </si>
  <si>
    <t>Annexe 2 : Nombre de demandes d'activité partielle pour motif Coronavirus, nombre d'établissements concernés, nombre de salariés concernés et volume d'heures demandées par département</t>
  </si>
  <si>
    <t>Figure 11 : Suivi hedmondaire des emplois francs</t>
  </si>
  <si>
    <t>Figure 10: Suivi hebdomadaire des contrats aidés</t>
  </si>
  <si>
    <t>Figure 8 : Demandes d’inscription à Pôle emploi par semaine</t>
  </si>
  <si>
    <t>Figure 6 : Effectifs des DAP et des DI portant sur mars, par  secteur</t>
  </si>
  <si>
    <t>Moins de 50 salariés</t>
  </si>
  <si>
    <t>250 salariés ou plus</t>
  </si>
  <si>
    <t>Taille d'entreprise</t>
  </si>
  <si>
    <t>Figure 5: Effectifs des DAP et des DI portant sur mars, par taille d'entreprise *</t>
  </si>
  <si>
    <t>Figure 5: Effectifs des DAP et des DI portant sur mars, par taille d'entreprise</t>
  </si>
  <si>
    <t>Figure 1 : Nombre de demandes d’activité partielle, tous motifs confondus, depuis le 1er mars, nombre de salariés concernés et volume d'heures demandées</t>
  </si>
  <si>
    <r>
      <t xml:space="preserve">Figure 2 : Répartition du nombre de salariés concernés et du volume d’heures d’activité </t>
    </r>
    <r>
      <rPr>
        <sz val="8"/>
        <color theme="1"/>
        <rFont val="Calibri"/>
        <family val="2"/>
        <scheme val="minor"/>
      </rPr>
      <t> </t>
    </r>
    <r>
      <rPr>
        <b/>
        <sz val="11"/>
        <color theme="1"/>
        <rFont val="Calibri"/>
        <family val="2"/>
        <scheme val="minor"/>
      </rPr>
      <t>partielle, tous motifs confondus, par taille d'entreprise</t>
    </r>
  </si>
  <si>
    <t>Taille de l'entreprise</t>
  </si>
  <si>
    <t>Figure 2 : Répartition du nombre de salariés concernés et du volume d’heures d’activité  partielle, tous motifs confondus, par taille d’entreprise</t>
  </si>
  <si>
    <t>4 au 10 mai</t>
  </si>
  <si>
    <t>5 - 11 avril</t>
  </si>
  <si>
    <t>26 avril - 2 mai*</t>
  </si>
  <si>
    <t>Semaine du 04/05</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</si>
  <si>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</si>
  <si>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Effectifs demandés en DAP</t>
  </si>
  <si>
    <t>11 au 17 mai</t>
  </si>
  <si>
    <t>11 au 17 mai (*)</t>
  </si>
  <si>
    <t>Figure 7 : Entrées en formation des demandeurs d'emploi</t>
  </si>
  <si>
    <t>Total (**)</t>
  </si>
  <si>
    <t>inscriptions 3-9 mai*</t>
  </si>
  <si>
    <t>3 - 9 mai*</t>
  </si>
  <si>
    <t>12 - 18 avril</t>
  </si>
  <si>
    <t>29 mars - 4 avril</t>
  </si>
  <si>
    <t>Figure 6 : Demandes d’inscription à Pôle emploi par semaine</t>
  </si>
  <si>
    <t>Source : ASP-DGEFP-Dares – Extraction du SI APART 19 mai 2020, s’arrêtant aux données du 18 mai 2020.</t>
  </si>
  <si>
    <t xml:space="preserve">Source : DGEFP-Dares – Extraction du SI RupCo du 18 mai 2020. </t>
  </si>
  <si>
    <r>
      <t>Cumul du 1</t>
    </r>
    <r>
      <rPr>
        <i/>
        <vertAlign val="superscript"/>
        <sz val="11"/>
        <color rgb="FF000000"/>
        <rFont val="Calibri"/>
        <family val="2"/>
      </rPr>
      <t xml:space="preserve">er </t>
    </r>
    <r>
      <rPr>
        <i/>
        <sz val="11"/>
        <color rgb="FF000000"/>
        <rFont val="Calibri"/>
        <family val="2"/>
      </rPr>
      <t xml:space="preserve"> mars au 17 mai 2019</t>
    </r>
  </si>
  <si>
    <r>
      <t>Cumul du 1</t>
    </r>
    <r>
      <rPr>
        <b/>
        <vertAlign val="superscript"/>
        <sz val="11"/>
        <color rgb="FF000000"/>
        <rFont val="Calibri"/>
        <family val="2"/>
      </rPr>
      <t>er</t>
    </r>
    <r>
      <rPr>
        <b/>
        <sz val="11"/>
        <color rgb="FF000000"/>
        <rFont val="Calibri"/>
        <family val="2"/>
      </rPr>
      <t xml:space="preserve">  mars au 17 mai 2020</t>
    </r>
  </si>
  <si>
    <t>Semaine du 11/05</t>
  </si>
  <si>
    <t>COM</t>
  </si>
  <si>
    <t>GUADELOUPE</t>
  </si>
  <si>
    <t>Au 19 mai 2020</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</si>
  <si>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</si>
  <si>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t>Champ : salariés ; France.</t>
  </si>
  <si>
    <t>Sources : demandes d’indemnisations SI APART, enquête Acemo-Covid-19, consultation auprès de certaines entreprises ; estimation Dares.</t>
  </si>
  <si>
    <t>Note de lecture : le nombre de salariés effectivement placés en activité partielle au mois d’avril 2020 est estimé à 1,6 million dans le secteur du commerce.</t>
  </si>
  <si>
    <t>GZ - Commerce</t>
  </si>
  <si>
    <t>MN - Activités scientifiques et techniques ; services admnistratifs et de soutien</t>
  </si>
  <si>
    <t>FZ - Construction</t>
  </si>
  <si>
    <t>IZ - Hébergement et restauration</t>
  </si>
  <si>
    <t>C5 - Fabrication autres produits industriels</t>
  </si>
  <si>
    <t>HZ - Transports et entreposage</t>
  </si>
  <si>
    <t>OQ - Administration publique, enseignement, santé et action sociale</t>
  </si>
  <si>
    <t>RU - Autres activités de services</t>
  </si>
  <si>
    <t>JZ - Information et communication</t>
  </si>
  <si>
    <t>C4 - Fabrication de matériels de transport</t>
  </si>
  <si>
    <t>C3 - Fabrications d'équipements électroniques, électriques, informatiques et machines</t>
  </si>
  <si>
    <t>C1 - Fabrication de denrées alimentaires, de boissons et de produits à base de tabac</t>
  </si>
  <si>
    <t>KZ - Activités financières et d'assurance</t>
  </si>
  <si>
    <t>LZ - Activités immobilières</t>
  </si>
  <si>
    <t>DE - industries extractives, Extraction, énergie, eau, gestion des déchets et dépollution</t>
  </si>
  <si>
    <t>AZ - Agriculture, sylviculture et pêche</t>
  </si>
  <si>
    <t>C2 - Cokéfaction et raffinage</t>
  </si>
  <si>
    <t>Nombre estimé de salariés placés en activité partielle</t>
  </si>
  <si>
    <t>Graphique A : estimation du nombre de salariés effectivement placés en activité partielle au mois d’avril 2020 par secteur d’activité</t>
  </si>
  <si>
    <t>Note de lecture : le nombre de salariés effectivement placés en activité partielle au mois d’avril 2020 est estimé à 3,2 millions pour les entreprises de moins de 20 salariés.</t>
  </si>
  <si>
    <t>1-Moins de 20 salariés</t>
  </si>
  <si>
    <t>3-Entre 50 et 249 salariés</t>
  </si>
  <si>
    <t>6-1000 salariés ou plus</t>
  </si>
  <si>
    <t>2-Entre 20 et 49 salariés</t>
  </si>
  <si>
    <t>4-Entre 250 et 499 salariés</t>
  </si>
  <si>
    <t>5-Entre 500 et 999 salariés</t>
  </si>
  <si>
    <t>Graphique B : estimation du nombre de salariés effectivement placés en activité partielle au mois d’avril 2020 par taille d’entreprise</t>
  </si>
  <si>
    <t>Encadré Graphique A : estimation du nombre de salariés effectivement placés en activité partielle au mois d’avril 2020 par secteur d’activité</t>
  </si>
  <si>
    <t>Encadré Graphique B : estimation du nombre de salariés effectivement placés en activité partielle au mois d’avril 2020 par taille d’entreprise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</si>
</sst>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yyyy\-mm\-dd"/>
    <numFmt numFmtId="166" formatCode="0.0%"/>
    <numFmt numFmtId="167" formatCode="_-* #,##0\ _€_-;\-* #,##0\ _€_-;_-* &quot;-&quot;??\ _€_-;_-@_-"/>
    <numFmt numFmtId="168" formatCode="#,##0_ ;\-#,##0\ "/>
    <numFmt numFmtId="169" formatCode="_-* #,##0_-;\-* #,##0_-;_-* &quot;-&quot;??_-;_-@_-"/>
    <numFmt numFmtId="170" formatCode="0;0"/>
    <numFmt numFmtId="171" formatCode="0.0"/>
    <numFmt numFmtId="172" formatCode="#,##0.0"/>
  </numFmts>
  <fonts count="43"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8"/>
      <color rgb="FFFF0000"/>
      <name val="Arial"/>
      <family val="2"/>
    </font>
    <font>
      <sz val="9"/>
      <color theme="1"/>
      <name val="Arial"/>
      <family val="2"/>
    </font>
    <font>
      <b/>
      <sz val="9"/>
      <color theme="1"/>
      <name val="Arial"/>
      <family val="2"/>
    </font>
    <font>
      <b/>
      <vertAlign val="superscript"/>
      <sz val="11"/>
      <color rgb="FF000000"/>
      <name val="Calibri"/>
      <family val="2"/>
    </font>
    <font>
      <i/>
      <vertAlign val="superscript"/>
      <sz val="11"/>
      <color rgb="FF000000"/>
      <name val="Calibri"/>
      <family val="2"/>
    </font>
    <font>
      <sz val="11"/>
      <name val="Calibri"/>
      <family val="2"/>
      <scheme val="minor"/>
    </font>
    <font>
      <b/>
      <sz val="10"/>
      <name val="Calibri"/>
      <family val="2"/>
      <scheme val="minor"/>
    </font>
    <font>
      <b/>
      <sz val="9"/>
      <color theme="1"/>
      <name val="Calibri"/>
      <family val="2"/>
      <scheme val="minor"/>
    </font>
    <font>
      <sz val="11"/>
      <color rgb="FFFF0000"/>
      <name val="Calibri"/>
      <family val="2"/>
      <scheme val="minor"/>
    </font>
    <font>
      <sz val="11"/>
      <color rgb="FF000000"/>
      <name val="Calibri"/>
      <family val="2"/>
    </font>
    <font>
      <vertAlign val="superscript"/>
      <sz val="11"/>
      <color rgb="FF000000"/>
      <name val="Calibri"/>
      <family val="2"/>
    </font>
    <font>
      <b/>
      <sz val="11"/>
      <color rgb="FF000000"/>
      <name val="Calibri"/>
      <family val="2"/>
      <scheme val="minor"/>
    </font>
    <font>
      <sz val="11"/>
      <color theme="1"/>
      <name val="Calibri"/>
      <family val="2"/>
    </font>
    <font>
      <vertAlign val="superscript"/>
      <sz val="11"/>
      <color theme="1"/>
      <name val="Calibri"/>
      <family val="2"/>
      <scheme val="minor"/>
    </font>
    <font>
      <i/>
      <sz val="11"/>
      <color theme="1"/>
      <name val="Calibri"/>
      <family val="2"/>
    </font>
    <font>
      <b/>
      <sz val="11"/>
      <color theme="1"/>
      <name val="Calibri"/>
      <family val="2"/>
    </font>
    <font>
      <b/>
      <sz val="11"/>
      <color rgb="FF000000"/>
      <name val="Calibri"/>
      <family val="2"/>
    </font>
    <font>
      <i/>
      <sz val="11"/>
      <color rgb="FF000000"/>
      <name val="Calibri"/>
      <family val="2"/>
    </font>
    <font>
      <b/>
      <sz val="11"/>
      <color theme="0"/>
      <name val="Arial"/>
      <family val="2"/>
    </font>
    <font>
      <sz val="8"/>
      <color theme="0"/>
      <name val="Arial"/>
      <family val="2"/>
    </font>
  </fonts>
  <fills count="16">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C0C0C0"/>
      </patternFill>
    </fill>
    <fill>
      <patternFill patternType="solid">
        <fgColor rgb="FFFFFFFF"/>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right style="double">
        <color auto="1"/>
      </right>
      <top style="medium">
        <color auto="1"/>
      </top>
      <bottom/>
      <diagonal/>
    </border>
    <border>
      <left style="double">
        <color auto="1"/>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15">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164" fontId="2" fillId="0" borderId="0" applyFont="0" applyFill="0" applyBorder="0" applyAlignment="0" applyProtection="0"/>
  </cellStyleXfs>
  <cellXfs count="231">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0" fillId="0" borderId="0" xfId="0" applyAlignment="1">
      <alignment vertical="center"/>
    </xf>
    <xf numFmtId="0" fontId="1" fillId="0" borderId="0" xfId="0" applyFont="1" applyAlignment="1">
      <alignment horizontal="left" vertical="center"/>
    </xf>
    <xf numFmtId="0" fontId="1" fillId="0" borderId="0" xfId="0" applyFont="1"/>
    <xf numFmtId="0" fontId="4" fillId="0" borderId="0" xfId="0" applyFont="1" applyAlignment="1">
      <alignment vertical="center"/>
    </xf>
    <xf numFmtId="3" fontId="1" fillId="0" borderId="0" xfId="0" applyNumberFormat="1" applyFont="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167" fontId="0" fillId="0" borderId="0" xfId="0" applyNumberFormat="1"/>
    <xf numFmtId="165" fontId="0" fillId="0" borderId="0" xfId="0" applyNumberFormat="1" applyFont="1"/>
    <xf numFmtId="3" fontId="0" fillId="0" borderId="0" xfId="0" applyNumberFormat="1" applyFont="1"/>
    <xf numFmtId="165" fontId="0" fillId="0" borderId="0" xfId="0" applyNumberFormat="1" applyFont="1" applyFill="1"/>
    <xf numFmtId="3" fontId="0" fillId="0" borderId="0" xfId="0" applyNumberFormat="1" applyFont="1" applyFill="1"/>
    <xf numFmtId="0" fontId="10" fillId="0" borderId="0" xfId="12" applyFont="1"/>
    <xf numFmtId="0" fontId="10" fillId="0" borderId="0" xfId="12" applyFont="1" applyFill="1"/>
    <xf numFmtId="0" fontId="10" fillId="0" borderId="0" xfId="12" applyFont="1" applyFill="1" applyAlignment="1">
      <alignment vertical="center"/>
    </xf>
    <xf numFmtId="0" fontId="10" fillId="0" borderId="0" xfId="12" applyFont="1" applyAlignment="1">
      <alignment vertical="center"/>
    </xf>
    <xf numFmtId="0" fontId="10" fillId="9" borderId="0" xfId="12" applyFont="1" applyFill="1" applyAlignment="1">
      <alignment vertical="center"/>
    </xf>
    <xf numFmtId="0" fontId="10" fillId="10" borderId="0" xfId="13" applyFont="1" applyFill="1" applyAlignment="1" applyProtection="1">
      <alignment horizontal="center"/>
    </xf>
    <xf numFmtId="0" fontId="13" fillId="9" borderId="0" xfId="12" applyFont="1" applyFill="1" applyAlignment="1">
      <alignment vertical="center" wrapText="1"/>
    </xf>
    <xf numFmtId="0" fontId="9" fillId="0" borderId="0" xfId="12" applyAlignment="1">
      <alignment vertical="center"/>
    </xf>
    <xf numFmtId="0" fontId="9" fillId="0" borderId="0" xfId="12" applyFill="1" applyAlignment="1">
      <alignment vertical="center"/>
    </xf>
    <xf numFmtId="0" fontId="10" fillId="0" borderId="0" xfId="12" applyFont="1" applyAlignment="1">
      <alignment vertical="center" wrapText="1"/>
    </xf>
    <xf numFmtId="0" fontId="11" fillId="12" borderId="0" xfId="13" applyFill="1" applyAlignment="1" applyProtection="1">
      <alignment horizontal="left" vertical="center"/>
    </xf>
    <xf numFmtId="0" fontId="11" fillId="12" borderId="0" xfId="13" applyFill="1" applyAlignment="1" applyProtection="1"/>
    <xf numFmtId="0" fontId="19" fillId="11" borderId="0" xfId="12" applyFont="1" applyFill="1" applyBorder="1" applyAlignment="1">
      <alignment horizontal="justify" vertical="center"/>
    </xf>
    <xf numFmtId="0" fontId="10" fillId="13" borderId="0" xfId="12" applyFont="1" applyFill="1" applyAlignment="1">
      <alignment vertical="center"/>
    </xf>
    <xf numFmtId="0" fontId="19" fillId="13" borderId="0" xfId="12" applyFont="1" applyFill="1" applyBorder="1" applyAlignment="1">
      <alignment horizontal="justify" vertical="center"/>
    </xf>
    <xf numFmtId="0" fontId="10" fillId="13" borderId="0" xfId="12" applyFont="1" applyFill="1" applyBorder="1" applyAlignment="1">
      <alignment vertical="center"/>
    </xf>
    <xf numFmtId="0" fontId="17" fillId="11" borderId="0" xfId="12" applyFont="1" applyFill="1" applyAlignment="1">
      <alignment vertical="center" wrapText="1"/>
    </xf>
    <xf numFmtId="0" fontId="17" fillId="13" borderId="0" xfId="12" applyFont="1" applyFill="1" applyAlignment="1">
      <alignment vertical="center" wrapText="1"/>
    </xf>
    <xf numFmtId="0" fontId="9" fillId="13" borderId="0" xfId="12" applyFill="1" applyAlignment="1">
      <alignment vertical="center"/>
    </xf>
    <xf numFmtId="0" fontId="0" fillId="0" borderId="0" xfId="0" applyFont="1" applyFill="1" applyBorder="1"/>
    <xf numFmtId="0" fontId="22" fillId="0" borderId="0" xfId="0" applyFont="1" applyAlignment="1">
      <alignment vertical="center"/>
    </xf>
    <xf numFmtId="0" fontId="11" fillId="12" borderId="0" xfId="13" applyFill="1" applyAlignment="1" applyProtection="1">
      <alignment vertical="center" wrapText="1"/>
    </xf>
    <xf numFmtId="0" fontId="16" fillId="13" borderId="0" xfId="12" applyFont="1" applyFill="1" applyBorder="1" applyAlignment="1">
      <alignment horizontal="justify" vertical="top" wrapText="1"/>
    </xf>
    <xf numFmtId="168" fontId="0" fillId="0" borderId="0" xfId="3" applyNumberFormat="1" applyFont="1"/>
    <xf numFmtId="0" fontId="22" fillId="0" borderId="0" xfId="0" applyFont="1" applyFill="1" applyBorder="1"/>
    <xf numFmtId="0" fontId="23" fillId="13" borderId="0" xfId="12" applyFont="1" applyFill="1" applyBorder="1" applyAlignment="1">
      <alignment vertical="center"/>
    </xf>
    <xf numFmtId="0" fontId="23" fillId="13" borderId="0" xfId="12" applyFont="1" applyFill="1" applyAlignment="1">
      <alignment vertical="center"/>
    </xf>
    <xf numFmtId="0" fontId="18" fillId="13" borderId="0" xfId="12" applyNumberFormat="1" applyFont="1" applyFill="1" applyAlignment="1">
      <alignment vertical="top" wrapText="1"/>
    </xf>
    <xf numFmtId="0" fontId="13" fillId="13" borderId="0" xfId="12" applyFont="1" applyFill="1" applyAlignment="1">
      <alignment vertical="center"/>
    </xf>
    <xf numFmtId="0" fontId="16" fillId="13" borderId="0" xfId="12" applyNumberFormat="1" applyFont="1" applyFill="1" applyAlignment="1">
      <alignment vertical="top" wrapText="1"/>
    </xf>
    <xf numFmtId="0" fontId="21" fillId="13" borderId="0" xfId="12" applyFont="1" applyFill="1" applyAlignment="1">
      <alignment vertical="center"/>
    </xf>
    <xf numFmtId="0" fontId="20" fillId="13" borderId="0" xfId="12" applyFont="1" applyFill="1" applyAlignment="1">
      <alignment vertical="center"/>
    </xf>
    <xf numFmtId="0" fontId="18" fillId="13" borderId="0" xfId="12" applyNumberFormat="1" applyFont="1" applyFill="1" applyAlignment="1">
      <alignment horizontal="justify" vertical="center" wrapText="1"/>
    </xf>
    <xf numFmtId="0" fontId="16" fillId="13" borderId="0" xfId="12" applyNumberFormat="1" applyFont="1" applyFill="1" applyAlignment="1">
      <alignment horizontal="justify" vertical="center" wrapText="1"/>
    </xf>
    <xf numFmtId="0" fontId="15" fillId="13" borderId="0" xfId="0" applyFont="1" applyFill="1" applyAlignment="1">
      <alignment horizontal="center" vertical="center"/>
    </xf>
    <xf numFmtId="0" fontId="14" fillId="13" borderId="0" xfId="12" applyFont="1" applyFill="1" applyBorder="1" applyAlignment="1">
      <alignment vertical="center"/>
    </xf>
    <xf numFmtId="0" fontId="14" fillId="13" borderId="0" xfId="12" applyFont="1" applyFill="1" applyAlignment="1">
      <alignment vertical="center"/>
    </xf>
    <xf numFmtId="0" fontId="24" fillId="13" borderId="0" xfId="12" applyFont="1" applyFill="1" applyBorder="1" applyAlignment="1">
      <alignment horizontal="justify" vertical="top" wrapText="1"/>
    </xf>
    <xf numFmtId="0" fontId="11" fillId="0" borderId="0" xfId="13" applyFill="1" applyAlignment="1" applyProtection="1"/>
    <xf numFmtId="0" fontId="11" fillId="12" borderId="0" xfId="13" applyFill="1" applyAlignment="1" applyProtection="1">
      <alignment wrapText="1"/>
    </xf>
    <xf numFmtId="0" fontId="1" fillId="0" borderId="0" xfId="0" applyFont="1" applyAlignment="1">
      <alignment horizontal="center" vertical="center" wrapText="1"/>
    </xf>
    <xf numFmtId="9" fontId="0" fillId="0" borderId="0" xfId="0" applyNumberFormat="1" applyFill="1"/>
    <xf numFmtId="0" fontId="6" fillId="0" borderId="0" xfId="0" applyFont="1" applyAlignment="1">
      <alignment vertical="center"/>
    </xf>
    <xf numFmtId="0" fontId="0" fillId="0" borderId="7" xfId="0" applyFont="1" applyBorder="1" applyAlignment="1">
      <alignment vertical="center" wrapText="1"/>
    </xf>
    <xf numFmtId="0" fontId="0" fillId="14" borderId="8" xfId="0" applyFont="1" applyFill="1" applyBorder="1" applyAlignment="1">
      <alignment vertical="center" wrapText="1"/>
    </xf>
    <xf numFmtId="0" fontId="0" fillId="0" borderId="8" xfId="0" applyFont="1" applyBorder="1" applyAlignment="1">
      <alignment vertical="center" wrapText="1"/>
    </xf>
    <xf numFmtId="0" fontId="0" fillId="14" borderId="9" xfId="0" applyFont="1" applyFill="1" applyBorder="1" applyAlignment="1">
      <alignment vertical="center" wrapText="1"/>
    </xf>
    <xf numFmtId="0" fontId="0" fillId="0" borderId="0" xfId="0" applyFont="1" applyAlignment="1">
      <alignment vertical="center" wrapText="1"/>
    </xf>
    <xf numFmtId="0" fontId="1" fillId="0" borderId="0" xfId="0" applyFont="1" applyFill="1"/>
    <xf numFmtId="0" fontId="0" fillId="0" borderId="0" xfId="0" applyFill="1" applyAlignment="1">
      <alignment vertical="center" wrapText="1"/>
    </xf>
    <xf numFmtId="167" fontId="0" fillId="0" borderId="0" xfId="3" applyNumberFormat="1" applyFont="1" applyFill="1" applyAlignment="1">
      <alignment vertical="center" wrapText="1"/>
    </xf>
    <xf numFmtId="166" fontId="0" fillId="0" borderId="0" xfId="1" applyNumberFormat="1" applyFont="1" applyFill="1" applyAlignment="1">
      <alignment vertical="center" wrapText="1"/>
    </xf>
    <xf numFmtId="168" fontId="0" fillId="0" borderId="0" xfId="3" applyNumberFormat="1" applyFont="1" applyFill="1"/>
    <xf numFmtId="166" fontId="0" fillId="0" borderId="0" xfId="1" applyNumberFormat="1" applyFont="1" applyFill="1"/>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4" fillId="13" borderId="0" xfId="0" applyFont="1" applyFill="1" applyBorder="1" applyAlignment="1">
      <alignment horizontal="left" vertical="center"/>
    </xf>
    <xf numFmtId="169" fontId="29" fillId="13" borderId="18" xfId="0" applyNumberFormat="1" applyFont="1" applyFill="1" applyBorder="1" applyAlignment="1">
      <alignment horizontal="center" vertical="center"/>
    </xf>
    <xf numFmtId="0" fontId="29" fillId="13" borderId="19" xfId="0" applyFont="1" applyFill="1" applyBorder="1" applyAlignment="1">
      <alignment vertical="center"/>
    </xf>
    <xf numFmtId="0" fontId="29" fillId="13" borderId="5" xfId="0" applyFont="1" applyFill="1" applyBorder="1" applyAlignment="1">
      <alignment vertical="center"/>
    </xf>
    <xf numFmtId="169" fontId="4" fillId="13" borderId="20" xfId="3" applyNumberFormat="1" applyFont="1" applyFill="1" applyBorder="1" applyAlignment="1">
      <alignment horizontal="center" vertical="center"/>
    </xf>
    <xf numFmtId="0" fontId="4" fillId="13" borderId="20" xfId="0" applyFont="1" applyFill="1" applyBorder="1" applyAlignment="1">
      <alignment horizontal="left" vertical="center"/>
    </xf>
    <xf numFmtId="0" fontId="4" fillId="13" borderId="20" xfId="0" applyFont="1" applyFill="1" applyBorder="1" applyAlignment="1">
      <alignment horizontal="center" vertical="center"/>
    </xf>
    <xf numFmtId="169" fontId="4" fillId="13" borderId="21" xfId="3" applyNumberFormat="1" applyFont="1" applyFill="1" applyBorder="1" applyAlignment="1">
      <alignment horizontal="center" vertical="center"/>
    </xf>
    <xf numFmtId="0" fontId="4" fillId="13" borderId="21" xfId="0" applyFont="1" applyFill="1" applyBorder="1" applyAlignment="1">
      <alignment horizontal="left" vertical="center"/>
    </xf>
    <xf numFmtId="0" fontId="4" fillId="13" borderId="21"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8" xfId="0" applyFont="1" applyFill="1" applyBorder="1" applyAlignment="1">
      <alignment horizontal="center" vertical="center"/>
    </xf>
    <xf numFmtId="0" fontId="31" fillId="0" borderId="0" xfId="0" applyFont="1"/>
    <xf numFmtId="3" fontId="31" fillId="0" borderId="0" xfId="0" applyNumberFormat="1" applyFont="1"/>
    <xf numFmtId="166" fontId="6" fillId="15" borderId="23" xfId="0" applyNumberFormat="1" applyFont="1" applyFill="1" applyBorder="1" applyAlignment="1">
      <alignment horizontal="right" vertical="center"/>
    </xf>
    <xf numFmtId="3" fontId="6" fillId="15" borderId="23" xfId="0" applyNumberFormat="1" applyFont="1" applyFill="1" applyBorder="1" applyAlignment="1">
      <alignment horizontal="right" vertical="center"/>
    </xf>
    <xf numFmtId="166" fontId="6" fillId="15" borderId="2" xfId="0" applyNumberFormat="1" applyFont="1" applyFill="1" applyBorder="1" applyAlignment="1">
      <alignment horizontal="right" vertical="center"/>
    </xf>
    <xf numFmtId="0" fontId="34" fillId="15" borderId="4" xfId="0" applyFont="1" applyFill="1" applyBorder="1" applyAlignment="1">
      <alignment horizontal="center" vertical="center" wrapText="1"/>
    </xf>
    <xf numFmtId="0" fontId="6" fillId="15" borderId="24" xfId="0" applyFont="1" applyFill="1" applyBorder="1" applyAlignment="1">
      <alignment horizontal="center" vertical="center"/>
    </xf>
    <xf numFmtId="3" fontId="6" fillId="15" borderId="22"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0" fontId="6" fillId="15"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 xfId="0" applyFont="1" applyFill="1" applyBorder="1" applyAlignment="1">
      <alignment vertical="center"/>
    </xf>
    <xf numFmtId="0" fontId="0" fillId="0" borderId="0" xfId="0" applyFont="1" applyFill="1"/>
    <xf numFmtId="0" fontId="0" fillId="0" borderId="0" xfId="0" applyFont="1" applyFill="1" applyAlignment="1">
      <alignment horizontal="center" vertical="center" wrapText="1"/>
    </xf>
    <xf numFmtId="0" fontId="35"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1" applyNumberFormat="1" applyFont="1"/>
    <xf numFmtId="9" fontId="0" fillId="0" borderId="0" xfId="1" applyFont="1"/>
    <xf numFmtId="0" fontId="0" fillId="0" borderId="0" xfId="0" applyAlignment="1">
      <alignment horizontal="center" vertical="center" wrapText="1"/>
    </xf>
    <xf numFmtId="49" fontId="18" fillId="13" borderId="0" xfId="12" applyNumberFormat="1" applyFont="1" applyFill="1" applyBorder="1" applyAlignment="1">
      <alignment vertical="top" wrapText="1"/>
    </xf>
    <xf numFmtId="9" fontId="1" fillId="0" borderId="0" xfId="1" applyFont="1"/>
    <xf numFmtId="167" fontId="0" fillId="0" borderId="0" xfId="0" applyNumberFormat="1" applyFont="1" applyAlignment="1">
      <alignment horizontal="right"/>
    </xf>
    <xf numFmtId="9" fontId="31" fillId="0" borderId="0" xfId="1" applyFont="1"/>
    <xf numFmtId="0" fontId="0" fillId="0" borderId="0" xfId="0"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166" fontId="34" fillId="15" borderId="25" xfId="0" applyNumberFormat="1" applyFont="1" applyFill="1" applyBorder="1" applyAlignment="1">
      <alignment horizontal="right" vertical="center"/>
    </xf>
    <xf numFmtId="3" fontId="34" fillId="15" borderId="25" xfId="0" applyNumberFormat="1" applyFont="1" applyFill="1" applyBorder="1" applyAlignment="1">
      <alignment horizontal="right" vertical="center"/>
    </xf>
    <xf numFmtId="3" fontId="34" fillId="15" borderId="20" xfId="0" applyNumberFormat="1" applyFont="1" applyFill="1" applyBorder="1" applyAlignment="1">
      <alignment horizontal="right" vertical="center"/>
    </xf>
    <xf numFmtId="0" fontId="34" fillId="15" borderId="7" xfId="0" applyFont="1" applyFill="1" applyBorder="1" applyAlignment="1">
      <alignment vertical="center"/>
    </xf>
    <xf numFmtId="1" fontId="31" fillId="0" borderId="0" xfId="0" applyNumberFormat="1" applyFont="1"/>
    <xf numFmtId="166" fontId="6" fillId="15" borderId="25" xfId="0" applyNumberFormat="1" applyFont="1" applyFill="1" applyBorder="1" applyAlignment="1">
      <alignment horizontal="right" vertical="center"/>
    </xf>
    <xf numFmtId="1" fontId="6" fillId="15" borderId="25" xfId="0" applyNumberFormat="1" applyFont="1" applyFill="1" applyBorder="1" applyAlignment="1">
      <alignment horizontal="right" vertical="center"/>
    </xf>
    <xf numFmtId="0" fontId="6" fillId="15" borderId="20" xfId="0" applyFont="1" applyFill="1" applyBorder="1" applyAlignment="1">
      <alignment vertical="center"/>
    </xf>
    <xf numFmtId="166" fontId="6" fillId="15" borderId="26" xfId="0" applyNumberFormat="1" applyFont="1" applyFill="1" applyBorder="1" applyAlignment="1">
      <alignment horizontal="right" vertical="center"/>
    </xf>
    <xf numFmtId="3" fontId="6" fillId="15" borderId="26" xfId="0" applyNumberFormat="1" applyFont="1" applyFill="1" applyBorder="1" applyAlignment="1">
      <alignment horizontal="right" vertical="center"/>
    </xf>
    <xf numFmtId="1" fontId="6" fillId="15" borderId="26" xfId="0" applyNumberFormat="1" applyFont="1" applyFill="1" applyBorder="1" applyAlignment="1">
      <alignment horizontal="right" vertical="center"/>
    </xf>
    <xf numFmtId="0" fontId="6" fillId="15" borderId="21" xfId="0" applyFont="1" applyFill="1" applyBorder="1" applyAlignment="1">
      <alignment vertical="center"/>
    </xf>
    <xf numFmtId="0" fontId="34" fillId="15" borderId="19" xfId="0" applyFont="1" applyFill="1" applyBorder="1" applyAlignment="1">
      <alignment horizontal="center" vertical="center" wrapText="1"/>
    </xf>
    <xf numFmtId="0" fontId="34" fillId="15" borderId="18" xfId="0" applyFont="1" applyFill="1" applyBorder="1" applyAlignment="1">
      <alignment horizontal="center" vertical="center" wrapText="1"/>
    </xf>
    <xf numFmtId="3" fontId="0" fillId="0" borderId="0" xfId="0" applyNumberFormat="1" applyBorder="1"/>
    <xf numFmtId="0" fontId="6" fillId="15" borderId="21" xfId="0" applyFont="1" applyFill="1" applyBorder="1" applyAlignment="1">
      <alignment horizontal="center" vertical="center"/>
    </xf>
    <xf numFmtId="3" fontId="0" fillId="0" borderId="8" xfId="0" applyNumberFormat="1" applyBorder="1"/>
    <xf numFmtId="0" fontId="6" fillId="15" borderId="8" xfId="0" applyFont="1" applyFill="1" applyBorder="1" applyAlignment="1">
      <alignment horizontal="center" vertical="center"/>
    </xf>
    <xf numFmtId="0" fontId="6" fillId="15" borderId="9" xfId="0" applyFont="1" applyFill="1" applyBorder="1" applyAlignment="1">
      <alignment horizontal="center" vertical="center"/>
    </xf>
    <xf numFmtId="0" fontId="34" fillId="15" borderId="19" xfId="0" applyFont="1" applyFill="1" applyBorder="1" applyAlignment="1">
      <alignment vertical="center"/>
    </xf>
    <xf numFmtId="0" fontId="34" fillId="15" borderId="10" xfId="0" applyFont="1" applyFill="1" applyBorder="1" applyAlignment="1">
      <alignment vertical="center"/>
    </xf>
    <xf numFmtId="0" fontId="34" fillId="15" borderId="5" xfId="0" applyFont="1" applyFill="1" applyBorder="1" applyAlignment="1">
      <alignment vertical="center"/>
    </xf>
    <xf numFmtId="0" fontId="34" fillId="15" borderId="0" xfId="0" applyFont="1" applyFill="1" applyAlignment="1">
      <alignment vertical="center"/>
    </xf>
    <xf numFmtId="0" fontId="13" fillId="13" borderId="0" xfId="12" applyFont="1" applyFill="1" applyAlignment="1">
      <alignment vertical="center" wrapText="1"/>
    </xf>
    <xf numFmtId="170" fontId="0" fillId="0" borderId="0" xfId="0" applyNumberFormat="1"/>
    <xf numFmtId="0" fontId="1" fillId="0" borderId="0" xfId="0" applyFont="1" applyAlignment="1">
      <alignment horizontal="center" wrapText="1"/>
    </xf>
    <xf numFmtId="0" fontId="1" fillId="0" borderId="0" xfId="0" applyFont="1" applyAlignment="1">
      <alignment horizontal="center"/>
    </xf>
    <xf numFmtId="171" fontId="0" fillId="0" borderId="0" xfId="0" applyNumberFormat="1"/>
    <xf numFmtId="3" fontId="0" fillId="0" borderId="0" xfId="1" applyNumberFormat="1" applyFont="1"/>
    <xf numFmtId="9" fontId="1" fillId="0" borderId="0" xfId="1" applyFont="1" applyAlignment="1">
      <alignment horizontal="center" wrapText="1"/>
    </xf>
    <xf numFmtId="0" fontId="0" fillId="0" borderId="0" xfId="0" applyAlignment="1">
      <alignment wrapText="1"/>
    </xf>
    <xf numFmtId="0" fontId="0" fillId="13" borderId="0" xfId="0" applyFill="1"/>
    <xf numFmtId="169" fontId="0" fillId="13" borderId="0" xfId="0" applyNumberFormat="1" applyFill="1"/>
    <xf numFmtId="3" fontId="0" fillId="13" borderId="0" xfId="0" applyNumberFormat="1" applyFill="1"/>
    <xf numFmtId="0" fontId="4" fillId="13" borderId="0" xfId="0" applyFont="1" applyFill="1"/>
    <xf numFmtId="169" fontId="4" fillId="13" borderId="0" xfId="0" applyNumberFormat="1" applyFont="1" applyFill="1"/>
    <xf numFmtId="0" fontId="28" fillId="13" borderId="0" xfId="0" applyFont="1" applyFill="1"/>
    <xf numFmtId="0" fontId="4" fillId="13" borderId="26" xfId="0" applyFont="1" applyFill="1" applyBorder="1" applyAlignment="1">
      <alignment horizontal="left" vertical="center"/>
    </xf>
    <xf numFmtId="49" fontId="4" fillId="13" borderId="21" xfId="0" applyNumberFormat="1" applyFont="1" applyFill="1" applyBorder="1" applyAlignment="1">
      <alignment horizontal="left" vertical="center"/>
    </xf>
    <xf numFmtId="0" fontId="1" fillId="13" borderId="0" xfId="0" applyFont="1" applyFill="1"/>
    <xf numFmtId="0" fontId="1" fillId="13" borderId="0" xfId="0" applyFont="1" applyFill="1" applyAlignment="1"/>
    <xf numFmtId="0" fontId="11" fillId="13" borderId="0" xfId="13" applyFill="1" applyAlignment="1" applyProtection="1">
      <alignment vertical="center" wrapText="1"/>
    </xf>
    <xf numFmtId="0" fontId="11" fillId="13" borderId="0" xfId="13" applyFill="1" applyAlignment="1" applyProtection="1"/>
    <xf numFmtId="0" fontId="1" fillId="12" borderId="5" xfId="0" applyFont="1" applyFill="1" applyBorder="1"/>
    <xf numFmtId="3" fontId="1" fillId="12" borderId="5" xfId="0" applyNumberFormat="1" applyFont="1" applyFill="1" applyBorder="1"/>
    <xf numFmtId="3" fontId="1" fillId="12" borderId="10" xfId="0" applyNumberFormat="1" applyFont="1" applyFill="1" applyBorder="1"/>
    <xf numFmtId="0" fontId="9" fillId="0" borderId="0" xfId="12" applyFont="1" applyFill="1" applyAlignment="1">
      <alignment vertical="center"/>
    </xf>
    <xf numFmtId="0" fontId="11" fillId="13" borderId="0" xfId="13" applyFill="1" applyAlignment="1" applyProtection="1">
      <alignment wrapText="1"/>
    </xf>
    <xf numFmtId="0" fontId="0" fillId="13" borderId="0" xfId="0" applyFont="1" applyFill="1" applyAlignment="1"/>
    <xf numFmtId="0" fontId="0" fillId="13" borderId="0" xfId="0" applyFont="1" applyFill="1"/>
    <xf numFmtId="3" fontId="0" fillId="0" borderId="0" xfId="4" applyNumberFormat="1" applyFont="1" applyBorder="1"/>
    <xf numFmtId="3" fontId="6" fillId="15" borderId="25" xfId="0" applyNumberFormat="1" applyFont="1" applyFill="1" applyBorder="1" applyAlignment="1">
      <alignment horizontal="right" vertical="center"/>
    </xf>
    <xf numFmtId="3" fontId="0" fillId="0" borderId="4" xfId="0" applyNumberFormat="1" applyBorder="1"/>
    <xf numFmtId="3" fontId="0" fillId="0" borderId="7" xfId="0" applyNumberFormat="1" applyBorder="1"/>
    <xf numFmtId="0" fontId="6" fillId="15" borderId="27" xfId="0" applyFont="1" applyFill="1" applyBorder="1" applyAlignment="1">
      <alignment horizontal="center" vertical="center"/>
    </xf>
    <xf numFmtId="166" fontId="0" fillId="13" borderId="3" xfId="1" applyNumberFormat="1" applyFont="1" applyFill="1" applyBorder="1"/>
    <xf numFmtId="3" fontId="0" fillId="13" borderId="3" xfId="1" applyNumberFormat="1" applyFont="1" applyFill="1" applyBorder="1"/>
    <xf numFmtId="0" fontId="6" fillId="15" borderId="3" xfId="0" applyFont="1" applyFill="1" applyBorder="1" applyAlignment="1">
      <alignment horizontal="center" vertical="center"/>
    </xf>
    <xf numFmtId="166" fontId="0" fillId="13" borderId="23" xfId="1" applyNumberFormat="1" applyFont="1" applyFill="1" applyBorder="1"/>
    <xf numFmtId="3" fontId="0" fillId="13" borderId="23" xfId="1" applyNumberFormat="1" applyFont="1" applyFill="1" applyBorder="1"/>
    <xf numFmtId="0" fontId="6" fillId="15" borderId="23" xfId="0" applyFont="1" applyFill="1" applyBorder="1" applyAlignment="1">
      <alignment horizontal="center" vertical="center"/>
    </xf>
    <xf numFmtId="167" fontId="0" fillId="0" borderId="0" xfId="14" applyNumberFormat="1" applyFont="1" applyBorder="1"/>
    <xf numFmtId="167" fontId="28" fillId="0" borderId="0" xfId="14" applyNumberFormat="1" applyFont="1" applyFill="1" applyBorder="1" applyAlignment="1">
      <alignment horizontal="right" vertical="center"/>
    </xf>
    <xf numFmtId="167" fontId="6" fillId="0" borderId="0" xfId="14" applyNumberFormat="1" applyFont="1" applyFill="1" applyBorder="1" applyAlignment="1">
      <alignment horizontal="right" vertical="center"/>
    </xf>
    <xf numFmtId="9" fontId="31" fillId="0" borderId="0" xfId="1" applyFont="1" applyFill="1"/>
    <xf numFmtId="9" fontId="1" fillId="0" borderId="0" xfId="1" applyFont="1" applyAlignment="1">
      <alignment horizontal="center"/>
    </xf>
    <xf numFmtId="171" fontId="0" fillId="0" borderId="0" xfId="0" applyNumberFormat="1" applyFont="1" applyAlignment="1">
      <alignment horizontal="right" wrapText="1"/>
    </xf>
    <xf numFmtId="3" fontId="0" fillId="0" borderId="0" xfId="0" applyNumberFormat="1" applyFont="1" applyFill="1" applyBorder="1"/>
    <xf numFmtId="3" fontId="37" fillId="0" borderId="11" xfId="0" applyNumberFormat="1" applyFont="1" applyBorder="1" applyAlignment="1">
      <alignment horizontal="right" vertical="center" wrapText="1"/>
    </xf>
    <xf numFmtId="0" fontId="37" fillId="14" borderId="13" xfId="0" applyFont="1" applyFill="1" applyBorder="1" applyAlignment="1">
      <alignment vertical="center" wrapText="1"/>
    </xf>
    <xf numFmtId="0" fontId="38" fillId="14" borderId="14" xfId="0" applyFont="1" applyFill="1" applyBorder="1" applyAlignment="1">
      <alignment vertical="center" wrapText="1"/>
    </xf>
    <xf numFmtId="0" fontId="37" fillId="0" borderId="11" xfId="0" applyFont="1" applyBorder="1" applyAlignment="1">
      <alignment horizontal="right" vertical="center" wrapText="1"/>
    </xf>
    <xf numFmtId="0" fontId="37" fillId="0" borderId="13" xfId="0" applyFont="1" applyBorder="1" applyAlignment="1">
      <alignment horizontal="right" vertical="center" wrapText="1"/>
    </xf>
    <xf numFmtId="0" fontId="40" fillId="14" borderId="13" xfId="0" applyFont="1" applyFill="1" applyBorder="1" applyAlignment="1">
      <alignment vertical="center" wrapText="1"/>
    </xf>
    <xf numFmtId="0" fontId="39" fillId="14" borderId="14" xfId="0" applyFont="1" applyFill="1" applyBorder="1" applyAlignment="1">
      <alignment vertical="center" wrapText="1"/>
    </xf>
    <xf numFmtId="0" fontId="40" fillId="0" borderId="17" xfId="0" applyFont="1" applyBorder="1" applyAlignment="1">
      <alignment horizontal="center" vertical="center" wrapText="1"/>
    </xf>
    <xf numFmtId="0" fontId="39" fillId="0" borderId="16" xfId="0" applyFont="1" applyBorder="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left" vertical="center" wrapText="1"/>
    </xf>
    <xf numFmtId="0" fontId="32" fillId="0" borderId="0" xfId="0" applyFont="1" applyFill="1" applyBorder="1" applyAlignment="1">
      <alignment horizontal="left" vertical="center" wrapText="1"/>
    </xf>
    <xf numFmtId="166" fontId="31" fillId="0" borderId="0" xfId="1" applyNumberFormat="1" applyFont="1"/>
    <xf numFmtId="0" fontId="6" fillId="15" borderId="28" xfId="0" applyFont="1" applyFill="1" applyBorder="1" applyAlignment="1">
      <alignment horizontal="center" vertical="center"/>
    </xf>
    <xf numFmtId="171" fontId="31" fillId="0" borderId="0" xfId="0" applyNumberFormat="1" applyFont="1"/>
    <xf numFmtId="172" fontId="31" fillId="0" borderId="0" xfId="0" applyNumberFormat="1" applyFont="1" applyAlignment="1">
      <alignment horizontal="right"/>
    </xf>
    <xf numFmtId="3" fontId="38" fillId="0" borderId="12" xfId="0" applyNumberFormat="1"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7" xfId="0" applyFont="1" applyFill="1" applyBorder="1" applyAlignment="1">
      <alignment horizontal="right" vertical="center" wrapText="1"/>
    </xf>
    <xf numFmtId="0" fontId="38" fillId="0" borderId="12" xfId="0" applyFont="1" applyFill="1" applyBorder="1" applyAlignment="1">
      <alignment horizontal="right" vertical="center" wrapText="1"/>
    </xf>
    <xf numFmtId="0" fontId="38" fillId="0" borderId="14" xfId="0" applyFont="1" applyFill="1" applyBorder="1" applyAlignment="1">
      <alignment horizontal="right" vertical="center" wrapText="1"/>
    </xf>
    <xf numFmtId="0" fontId="22" fillId="0" borderId="0" xfId="0" applyFont="1" applyFill="1" applyAlignment="1">
      <alignment horizontal="right" vertical="center" wrapText="1"/>
    </xf>
    <xf numFmtId="0" fontId="22" fillId="0" borderId="0" xfId="0" applyFont="1" applyFill="1" applyAlignment="1">
      <alignment horizontal="right"/>
    </xf>
    <xf numFmtId="0" fontId="0" fillId="0" borderId="0" xfId="0" applyFont="1" applyFill="1" applyAlignment="1">
      <alignment horizontal="right" vertical="center" wrapText="1"/>
    </xf>
    <xf numFmtId="0" fontId="0" fillId="0" borderId="8" xfId="0" applyFont="1" applyFill="1" applyBorder="1" applyAlignment="1">
      <alignment horizontal="right" vertical="center" wrapText="1"/>
    </xf>
    <xf numFmtId="171" fontId="0" fillId="0" borderId="0" xfId="0" applyNumberFormat="1" applyFont="1"/>
    <xf numFmtId="0" fontId="42" fillId="13" borderId="0" xfId="12" applyFont="1" applyFill="1" applyAlignment="1">
      <alignment vertical="center"/>
    </xf>
    <xf numFmtId="0" fontId="41" fillId="13" borderId="0" xfId="12" applyFont="1" applyFill="1" applyBorder="1" applyAlignment="1">
      <alignment horizontal="justify" vertical="center"/>
    </xf>
    <xf numFmtId="0" fontId="13" fillId="12" borderId="0" xfId="12" applyFont="1" applyFill="1" applyAlignment="1">
      <alignment vertical="center"/>
    </xf>
    <xf numFmtId="0" fontId="11" fillId="12" borderId="0" xfId="13" applyFill="1" applyAlignment="1" applyProtection="1">
      <alignment horizontal="left" vertical="center"/>
    </xf>
    <xf numFmtId="0" fontId="1" fillId="0" borderId="0" xfId="0" applyFont="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Fill="1" applyAlignment="1">
      <alignment horizontal="center" vertical="center" wrapText="1"/>
    </xf>
    <xf numFmtId="0" fontId="39" fillId="14" borderId="9" xfId="0" applyFont="1" applyFill="1" applyBorder="1" applyAlignment="1">
      <alignment horizontal="center" vertical="center" wrapText="1"/>
    </xf>
    <xf numFmtId="0" fontId="39" fillId="14" borderId="6" xfId="0" applyFont="1" applyFill="1" applyBorder="1" applyAlignment="1">
      <alignment horizontal="center" vertical="center" wrapText="1"/>
    </xf>
    <xf numFmtId="0" fontId="39" fillId="14" borderId="1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2" fillId="0" borderId="0" xfId="0" applyFont="1" applyFill="1" applyBorder="1" applyAlignment="1">
      <alignment horizontal="left" vertical="center" wrapText="1"/>
    </xf>
  </cellXfs>
  <cellStyles count="15">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Milliers 2 3" xfId="14"/>
    <cellStyle name="Neutre 2" xfId="11"/>
    <cellStyle name="Normal" xfId="0" builtinId="0"/>
    <cellStyle name="Normal 2" xfId="2"/>
    <cellStyle name="Normal 2 2" xfId="12"/>
    <cellStyle name="Pourcentage" xfId="1" builtinId="5"/>
  </cellStyles>
  <dxfs count="0"/>
  <tableStyles count="0" defaultTableStyle="TableStyleMedium9" defaultPivotStyle="PivotStyleLight16"/>
  <colors>
    <mruColors>
      <color rgb="FF0E4194"/>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'Encadré Graphique A'!$A$4:$A$20</c:f>
              <c:strCache>
                <c:ptCount val="17"/>
                <c:pt idx="0">
                  <c:v>C2 - Cokéfaction et raffinage</c:v>
                </c:pt>
                <c:pt idx="1">
                  <c:v>AZ - Agriculture, sylviculture et pêche</c:v>
                </c:pt>
                <c:pt idx="2">
                  <c:v>DE - industries extractives, Extraction, énergie, eau, gestion des déchets et dépollution</c:v>
                </c:pt>
                <c:pt idx="3">
                  <c:v>LZ - Activités immobilières</c:v>
                </c:pt>
                <c:pt idx="4">
                  <c:v>KZ - Activités financières et d'assurance</c:v>
                </c:pt>
                <c:pt idx="5">
                  <c:v>C1 - Fabrication de denrées alimentaires, de boissons et de produits à base de tabac</c:v>
                </c:pt>
                <c:pt idx="6">
                  <c:v>C3 - Fabrications d'équipements électroniques, électriques, informatiques et machines</c:v>
                </c:pt>
                <c:pt idx="7">
                  <c:v>C4 - Fabrication de matériels de transport</c:v>
                </c:pt>
                <c:pt idx="8">
                  <c:v>JZ - Information et communication</c:v>
                </c:pt>
                <c:pt idx="9">
                  <c:v>RU - Autres activités de services</c:v>
                </c:pt>
                <c:pt idx="10">
                  <c:v>OQ - Administration publique, enseignement, santé et action sociale</c:v>
                </c:pt>
                <c:pt idx="11">
                  <c:v>HZ - Transports et entreposage</c:v>
                </c:pt>
                <c:pt idx="12">
                  <c:v>C5 - Fabrication autres produits industriels</c:v>
                </c:pt>
                <c:pt idx="13">
                  <c:v>IZ - Hébergement et restauration</c:v>
                </c:pt>
                <c:pt idx="14">
                  <c:v>FZ - Construction</c:v>
                </c:pt>
                <c:pt idx="15">
                  <c:v>MN - Activités scientifiques et techniques ; services admnistratifs et de soutien</c:v>
                </c:pt>
                <c:pt idx="16">
                  <c:v>GZ - Commerce</c:v>
                </c:pt>
              </c:strCache>
            </c:strRef>
          </c:cat>
          <c:val>
            <c:numRef>
              <c:f>'Encadré Graphique A'!$B$4:$B$20</c:f>
              <c:numCache>
                <c:formatCode>#\ ##0_ ;\-#\ ##0\ </c:formatCode>
                <c:ptCount val="17"/>
                <c:pt idx="0">
                  <c:v>1436.0889207410951</c:v>
                </c:pt>
                <c:pt idx="1">
                  <c:v>34643.889614450913</c:v>
                </c:pt>
                <c:pt idx="2">
                  <c:v>84096.2513750121</c:v>
                </c:pt>
                <c:pt idx="3">
                  <c:v>100623.5589223296</c:v>
                </c:pt>
                <c:pt idx="4">
                  <c:v>118614.5728389892</c:v>
                </c:pt>
                <c:pt idx="5">
                  <c:v>152453.54687859761</c:v>
                </c:pt>
                <c:pt idx="6">
                  <c:v>175063.51130420479</c:v>
                </c:pt>
                <c:pt idx="7">
                  <c:v>202914.24886753579</c:v>
                </c:pt>
                <c:pt idx="8">
                  <c:v>222210.25990921061</c:v>
                </c:pt>
                <c:pt idx="9">
                  <c:v>567035.03786681278</c:v>
                </c:pt>
                <c:pt idx="10">
                  <c:v>591008.36246404657</c:v>
                </c:pt>
                <c:pt idx="11">
                  <c:v>645735.34956371714</c:v>
                </c:pt>
                <c:pt idx="12">
                  <c:v>716311.61790081335</c:v>
                </c:pt>
                <c:pt idx="13">
                  <c:v>942817.09274445951</c:v>
                </c:pt>
                <c:pt idx="14">
                  <c:v>1069669.7239237439</c:v>
                </c:pt>
                <c:pt idx="15">
                  <c:v>1400183.8465021129</c:v>
                </c:pt>
                <c:pt idx="16">
                  <c:v>1568932.4345063269</c:v>
                </c:pt>
              </c:numCache>
            </c:numRef>
          </c:val>
          <c:extLst>
            <c:ext xmlns:c16="http://schemas.microsoft.com/office/drawing/2014/chart" uri="{C3380CC4-5D6E-409C-BE32-E72D297353CC}">
              <c16:uniqueId val="{00000000-8AB4-4FD0-B8BF-8E5DBE8F562A}"/>
            </c:ext>
          </c:extLst>
        </c:ser>
        <c:dLbls>
          <c:showLegendKey val="0"/>
          <c:showVal val="0"/>
          <c:showCatName val="0"/>
          <c:showSerName val="0"/>
          <c:showPercent val="0"/>
          <c:showBubbleSize val="0"/>
        </c:dLbls>
        <c:gapWidth val="150"/>
        <c:axId val="100703232"/>
        <c:axId val="100721408"/>
      </c:barChart>
      <c:catAx>
        <c:axId val="100703232"/>
        <c:scaling>
          <c:orientation val="minMax"/>
        </c:scaling>
        <c:delete val="0"/>
        <c:axPos val="l"/>
        <c:numFmt formatCode="General" sourceLinked="0"/>
        <c:majorTickMark val="out"/>
        <c:minorTickMark val="none"/>
        <c:tickLblPos val="nextTo"/>
        <c:crossAx val="100721408"/>
        <c:crosses val="autoZero"/>
        <c:auto val="1"/>
        <c:lblAlgn val="ctr"/>
        <c:lblOffset val="100"/>
        <c:noMultiLvlLbl val="0"/>
      </c:catAx>
      <c:valAx>
        <c:axId val="100721408"/>
        <c:scaling>
          <c:orientation val="minMax"/>
        </c:scaling>
        <c:delete val="0"/>
        <c:axPos val="b"/>
        <c:majorGridlines/>
        <c:numFmt formatCode="#\ ##0_ ;\-#\ ##0\ " sourceLinked="1"/>
        <c:majorTickMark val="out"/>
        <c:minorTickMark val="none"/>
        <c:tickLblPos val="nextTo"/>
        <c:crossAx val="100703232"/>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11'!$B$2:$B$3</c:f>
              <c:strCache>
                <c:ptCount val="2"/>
                <c:pt idx="1">
                  <c:v>2020</c:v>
                </c:pt>
              </c:strCache>
            </c:strRef>
          </c:tx>
          <c:spPr>
            <a:ln w="28575" cap="rnd">
              <a:solidFill>
                <a:schemeClr val="accent1"/>
              </a:solidFill>
              <a:round/>
            </a:ln>
            <a:effectLst/>
          </c:spPr>
          <c:marker>
            <c:symbol val="none"/>
          </c:marker>
          <c:cat>
            <c:strRef>
              <c:f>'Figure 11'!$A$4:$A$21</c:f>
              <c:strCache>
                <c:ptCount val="18"/>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strCache>
            </c:strRef>
          </c:cat>
          <c:val>
            <c:numRef>
              <c:f>'Figure 11'!$B$4:$B$21</c:f>
              <c:numCache>
                <c:formatCode>_-* #\ ##0\ _€_-;\-* #\ ##0\ _€_-;_-* "-"??\ _€_-;_-@_-</c:formatCode>
                <c:ptCount val="18"/>
                <c:pt idx="0">
                  <c:v>188</c:v>
                </c:pt>
                <c:pt idx="1">
                  <c:v>397</c:v>
                </c:pt>
                <c:pt idx="2">
                  <c:v>465</c:v>
                </c:pt>
                <c:pt idx="3">
                  <c:v>444</c:v>
                </c:pt>
                <c:pt idx="4">
                  <c:v>531</c:v>
                </c:pt>
                <c:pt idx="5">
                  <c:v>665</c:v>
                </c:pt>
                <c:pt idx="6">
                  <c:v>582</c:v>
                </c:pt>
                <c:pt idx="7">
                  <c:v>679</c:v>
                </c:pt>
                <c:pt idx="8">
                  <c:v>610</c:v>
                </c:pt>
                <c:pt idx="9">
                  <c:v>703</c:v>
                </c:pt>
                <c:pt idx="10">
                  <c:v>820</c:v>
                </c:pt>
                <c:pt idx="11">
                  <c:v>511</c:v>
                </c:pt>
                <c:pt idx="12">
                  <c:v>351</c:v>
                </c:pt>
                <c:pt idx="13">
                  <c:v>407</c:v>
                </c:pt>
                <c:pt idx="14">
                  <c:v>203</c:v>
                </c:pt>
                <c:pt idx="15">
                  <c:v>223</c:v>
                </c:pt>
                <c:pt idx="16">
                  <c:v>310</c:v>
                </c:pt>
                <c:pt idx="17">
                  <c:v>199</c:v>
                </c:pt>
              </c:numCache>
            </c:numRef>
          </c:val>
          <c:smooth val="0"/>
          <c:extLst>
            <c:ext xmlns:c16="http://schemas.microsoft.com/office/drawing/2014/chart" uri="{C3380CC4-5D6E-409C-BE32-E72D297353CC}">
              <c16:uniqueId val="{00000000-947D-4768-A80D-F65008A7071D}"/>
            </c:ext>
          </c:extLst>
        </c:ser>
        <c:dLbls>
          <c:showLegendKey val="0"/>
          <c:showVal val="0"/>
          <c:showCatName val="0"/>
          <c:showSerName val="0"/>
          <c:showPercent val="0"/>
          <c:showBubbleSize val="0"/>
        </c:dLbls>
        <c:smooth val="0"/>
        <c:axId val="435069808"/>
        <c:axId val="435071776"/>
      </c:lineChart>
      <c:catAx>
        <c:axId val="43506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71776"/>
        <c:crosses val="autoZero"/>
        <c:auto val="1"/>
        <c:lblAlgn val="ctr"/>
        <c:lblOffset val="100"/>
        <c:noMultiLvlLbl val="0"/>
      </c:catAx>
      <c:valAx>
        <c:axId val="435071776"/>
        <c:scaling>
          <c:orientation val="minMax"/>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6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aseline="0"/>
              <a:t>Nombres d'offres postées en ligne </a:t>
            </a:r>
          </a:p>
          <a:p>
            <a:pPr>
              <a:defRPr sz="1200"/>
            </a:pPr>
            <a:r>
              <a:rPr lang="fr-FR" sz="1200" baseline="0"/>
              <a:t>(indice 100, semaine du 9 au 15 mars, avant confinement)</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a:ln w="28575" cap="rnd">
              <a:solidFill>
                <a:srgbClr val="0E4194"/>
              </a:solidFill>
              <a:round/>
            </a:ln>
            <a:effectLst/>
          </c:spPr>
          <c:marker>
            <c:symbol val="none"/>
          </c:marker>
          <c:cat>
            <c:strRef>
              <c:f>'Figure 12'!$A$3:$A$18</c:f>
              <c:strCache>
                <c:ptCount val="16"/>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strCache>
            </c:strRef>
          </c:cat>
          <c:val>
            <c:numRef>
              <c:f>'Figure 12'!$B$3:$B$18</c:f>
              <c:numCache>
                <c:formatCode>General</c:formatCode>
                <c:ptCount val="16"/>
                <c:pt idx="0">
                  <c:v>94</c:v>
                </c:pt>
                <c:pt idx="1">
                  <c:v>103</c:v>
                </c:pt>
                <c:pt idx="2">
                  <c:v>109</c:v>
                </c:pt>
                <c:pt idx="3">
                  <c:v>120</c:v>
                </c:pt>
                <c:pt idx="4">
                  <c:v>97</c:v>
                </c:pt>
                <c:pt idx="5">
                  <c:v>108</c:v>
                </c:pt>
                <c:pt idx="6">
                  <c:v>100</c:v>
                </c:pt>
                <c:pt idx="7">
                  <c:v>73</c:v>
                </c:pt>
                <c:pt idx="8">
                  <c:v>61</c:v>
                </c:pt>
                <c:pt idx="9">
                  <c:v>66</c:v>
                </c:pt>
                <c:pt idx="10">
                  <c:v>64</c:v>
                </c:pt>
                <c:pt idx="11">
                  <c:v>62</c:v>
                </c:pt>
                <c:pt idx="12">
                  <c:v>76</c:v>
                </c:pt>
                <c:pt idx="13">
                  <c:v>55</c:v>
                </c:pt>
                <c:pt idx="14">
                  <c:v>56</c:v>
                </c:pt>
                <c:pt idx="15">
                  <c:v>73</c:v>
                </c:pt>
              </c:numCache>
            </c:numRef>
          </c:val>
          <c:smooth val="0"/>
          <c:extLst>
            <c:ext xmlns:c16="http://schemas.microsoft.com/office/drawing/2014/chart" uri="{C3380CC4-5D6E-409C-BE32-E72D297353CC}">
              <c16:uniqueId val="{00000000-FBFC-4B22-B601-F4EAE050E01E}"/>
            </c:ext>
          </c:extLst>
        </c:ser>
        <c:ser>
          <c:idx val="1"/>
          <c:order val="1"/>
          <c:spPr>
            <a:ln w="28575" cap="rnd">
              <a:solidFill>
                <a:schemeClr val="accent2"/>
              </a:solidFill>
              <a:round/>
            </a:ln>
            <a:effectLst/>
          </c:spPr>
          <c:marker>
            <c:symbol val="none"/>
          </c:marker>
          <c:cat>
            <c:strRef>
              <c:f>'Figure 12'!$A$3:$A$18</c:f>
              <c:strCache>
                <c:ptCount val="16"/>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strCache>
            </c:strRef>
          </c:cat>
          <c:val>
            <c:numRef>
              <c:f>'Figure 9'!#REF!</c:f>
              <c:numCache>
                <c:formatCode>General</c:formatCode>
                <c:ptCount val="1"/>
                <c:pt idx="0">
                  <c:v>1</c:v>
                </c:pt>
              </c:numCache>
            </c:numRef>
          </c:val>
          <c:smooth val="0"/>
          <c:extLst>
            <c:ext xmlns:c16="http://schemas.microsoft.com/office/drawing/2014/chart" uri="{C3380CC4-5D6E-409C-BE32-E72D297353CC}">
              <c16:uniqueId val="{00000001-FBFC-4B22-B601-F4EAE050E01E}"/>
            </c:ext>
          </c:extLst>
        </c:ser>
        <c:dLbls>
          <c:showLegendKey val="0"/>
          <c:showVal val="0"/>
          <c:showCatName val="0"/>
          <c:showSerName val="0"/>
          <c:showPercent val="0"/>
          <c:showBubbleSize val="0"/>
        </c:dLbls>
        <c:smooth val="0"/>
        <c:axId val="189625472"/>
        <c:axId val="189627008"/>
      </c:lineChart>
      <c:catAx>
        <c:axId val="189625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9627008"/>
        <c:crosses val="autoZero"/>
        <c:auto val="1"/>
        <c:lblAlgn val="ctr"/>
        <c:lblOffset val="100"/>
        <c:noMultiLvlLbl val="0"/>
      </c:catAx>
      <c:valAx>
        <c:axId val="189627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962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'Encadré Graphique B'!$A$4:$A$9</c:f>
              <c:strCache>
                <c:ptCount val="6"/>
                <c:pt idx="0">
                  <c:v>5-Entre 500 et 999 salariés</c:v>
                </c:pt>
                <c:pt idx="1">
                  <c:v>4-Entre 250 et 499 salariés</c:v>
                </c:pt>
                <c:pt idx="2">
                  <c:v>2-Entre 20 et 49 salariés</c:v>
                </c:pt>
                <c:pt idx="3">
                  <c:v>6-1000 salariés ou plus</c:v>
                </c:pt>
                <c:pt idx="4">
                  <c:v>3-Entre 50 et 249 salariés</c:v>
                </c:pt>
                <c:pt idx="5">
                  <c:v>1-Moins de 20 salariés</c:v>
                </c:pt>
              </c:strCache>
            </c:strRef>
          </c:cat>
          <c:val>
            <c:numRef>
              <c:f>'Encadré Graphique B'!$B$4:$B$9</c:f>
              <c:numCache>
                <c:formatCode>#,##0</c:formatCode>
                <c:ptCount val="6"/>
                <c:pt idx="0">
                  <c:v>456516.59487046732</c:v>
                </c:pt>
                <c:pt idx="1">
                  <c:v>541887.43871110911</c:v>
                </c:pt>
                <c:pt idx="2">
                  <c:v>1296499.1841006239</c:v>
                </c:pt>
                <c:pt idx="3">
                  <c:v>1500183.5169764629</c:v>
                </c:pt>
                <c:pt idx="4">
                  <c:v>1636861.386221743</c:v>
                </c:pt>
                <c:pt idx="5">
                  <c:v>3161801.2732226979</c:v>
                </c:pt>
              </c:numCache>
            </c:numRef>
          </c:val>
          <c:extLst>
            <c:ext xmlns:c16="http://schemas.microsoft.com/office/drawing/2014/chart" uri="{C3380CC4-5D6E-409C-BE32-E72D297353CC}">
              <c16:uniqueId val="{00000000-4765-4255-A98B-AAA5530EE203}"/>
            </c:ext>
          </c:extLst>
        </c:ser>
        <c:dLbls>
          <c:showLegendKey val="0"/>
          <c:showVal val="0"/>
          <c:showCatName val="0"/>
          <c:showSerName val="0"/>
          <c:showPercent val="0"/>
          <c:showBubbleSize val="0"/>
        </c:dLbls>
        <c:gapWidth val="150"/>
        <c:axId val="100498816"/>
        <c:axId val="100390016"/>
      </c:barChart>
      <c:catAx>
        <c:axId val="100498816"/>
        <c:scaling>
          <c:orientation val="minMax"/>
        </c:scaling>
        <c:delete val="0"/>
        <c:axPos val="l"/>
        <c:numFmt formatCode="General" sourceLinked="0"/>
        <c:majorTickMark val="out"/>
        <c:minorTickMark val="none"/>
        <c:tickLblPos val="nextTo"/>
        <c:crossAx val="100390016"/>
        <c:crosses val="autoZero"/>
        <c:auto val="1"/>
        <c:lblAlgn val="ctr"/>
        <c:lblOffset val="100"/>
        <c:noMultiLvlLbl val="0"/>
      </c:catAx>
      <c:valAx>
        <c:axId val="100390016"/>
        <c:scaling>
          <c:orientation val="minMax"/>
        </c:scaling>
        <c:delete val="0"/>
        <c:axPos val="b"/>
        <c:majorGridlines/>
        <c:numFmt formatCode="#,##0" sourceLinked="1"/>
        <c:majorTickMark val="out"/>
        <c:minorTickMark val="none"/>
        <c:tickLblPos val="nextTo"/>
        <c:crossAx val="1004988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23168998779616E-2"/>
          <c:y val="9.6166946344821647E-2"/>
          <c:w val="0.77444071083471255"/>
          <c:h val="0.73477389096854695"/>
        </c:manualLayout>
      </c:layout>
      <c:lineChart>
        <c:grouping val="standard"/>
        <c:varyColors val="0"/>
        <c:ser>
          <c:idx val="0"/>
          <c:order val="0"/>
          <c:tx>
            <c:strRef>
              <c:f>'Figure 1'!$E$3</c:f>
              <c:strCache>
                <c:ptCount val="1"/>
                <c:pt idx="0">
                  <c:v>Nombre de demandes déposées : cumul (échelle de gauche)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1'!$A$4:$A$82</c:f>
              <c:numCache>
                <c:formatCode>yyyy\-mm\-dd</c:formatCode>
                <c:ptCount val="79"/>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numCache>
            </c:numRef>
          </c:cat>
          <c:val>
            <c:numRef>
              <c:f>'Figure 1'!$E$4:$E$82</c:f>
              <c:numCache>
                <c:formatCode>#,##0</c:formatCode>
                <c:ptCount val="79"/>
                <c:pt idx="0">
                  <c:v>1</c:v>
                </c:pt>
                <c:pt idx="1">
                  <c:v>129</c:v>
                </c:pt>
                <c:pt idx="2">
                  <c:v>294</c:v>
                </c:pt>
                <c:pt idx="3">
                  <c:v>496</c:v>
                </c:pt>
                <c:pt idx="4">
                  <c:v>804</c:v>
                </c:pt>
                <c:pt idx="5">
                  <c:v>1282</c:v>
                </c:pt>
                <c:pt idx="6">
                  <c:v>1307</c:v>
                </c:pt>
                <c:pt idx="7">
                  <c:v>1324</c:v>
                </c:pt>
                <c:pt idx="8">
                  <c:v>1958</c:v>
                </c:pt>
                <c:pt idx="9">
                  <c:v>2809</c:v>
                </c:pt>
                <c:pt idx="10">
                  <c:v>3924</c:v>
                </c:pt>
                <c:pt idx="11">
                  <c:v>5478</c:v>
                </c:pt>
                <c:pt idx="12">
                  <c:v>7260</c:v>
                </c:pt>
                <c:pt idx="13">
                  <c:v>7727</c:v>
                </c:pt>
                <c:pt idx="14">
                  <c:v>8377</c:v>
                </c:pt>
                <c:pt idx="15">
                  <c:v>8702</c:v>
                </c:pt>
                <c:pt idx="16">
                  <c:v>16194</c:v>
                </c:pt>
                <c:pt idx="17">
                  <c:v>20753</c:v>
                </c:pt>
                <c:pt idx="18">
                  <c:v>25793</c:v>
                </c:pt>
                <c:pt idx="19">
                  <c:v>30034</c:v>
                </c:pt>
                <c:pt idx="20">
                  <c:v>30684</c:v>
                </c:pt>
                <c:pt idx="21">
                  <c:v>31498</c:v>
                </c:pt>
                <c:pt idx="22">
                  <c:v>50487</c:v>
                </c:pt>
                <c:pt idx="23">
                  <c:v>98657</c:v>
                </c:pt>
                <c:pt idx="24">
                  <c:v>154491</c:v>
                </c:pt>
                <c:pt idx="25">
                  <c:v>207254</c:v>
                </c:pt>
                <c:pt idx="26">
                  <c:v>256628</c:v>
                </c:pt>
                <c:pt idx="27">
                  <c:v>268242</c:v>
                </c:pt>
                <c:pt idx="28">
                  <c:v>282406</c:v>
                </c:pt>
                <c:pt idx="29">
                  <c:v>345588</c:v>
                </c:pt>
                <c:pt idx="30">
                  <c:v>424163</c:v>
                </c:pt>
                <c:pt idx="31">
                  <c:v>486588</c:v>
                </c:pt>
                <c:pt idx="32">
                  <c:v>559040</c:v>
                </c:pt>
                <c:pt idx="33">
                  <c:v>635862</c:v>
                </c:pt>
                <c:pt idx="34">
                  <c:v>649543</c:v>
                </c:pt>
                <c:pt idx="35">
                  <c:v>658738</c:v>
                </c:pt>
                <c:pt idx="36">
                  <c:v>720357</c:v>
                </c:pt>
                <c:pt idx="37">
                  <c:v>777197</c:v>
                </c:pt>
                <c:pt idx="38">
                  <c:v>833455</c:v>
                </c:pt>
                <c:pt idx="39">
                  <c:v>886168</c:v>
                </c:pt>
                <c:pt idx="40">
                  <c:v>917624</c:v>
                </c:pt>
                <c:pt idx="41">
                  <c:v>925822</c:v>
                </c:pt>
                <c:pt idx="42">
                  <c:v>930006</c:v>
                </c:pt>
                <c:pt idx="43">
                  <c:v>938215</c:v>
                </c:pt>
                <c:pt idx="44">
                  <c:v>968302</c:v>
                </c:pt>
                <c:pt idx="45">
                  <c:v>995771</c:v>
                </c:pt>
                <c:pt idx="46">
                  <c:v>1020032</c:v>
                </c:pt>
                <c:pt idx="47">
                  <c:v>1043351</c:v>
                </c:pt>
                <c:pt idx="48">
                  <c:v>1047010</c:v>
                </c:pt>
                <c:pt idx="49">
                  <c:v>1049738</c:v>
                </c:pt>
                <c:pt idx="50">
                  <c:v>1073935</c:v>
                </c:pt>
                <c:pt idx="51">
                  <c:v>1094985</c:v>
                </c:pt>
                <c:pt idx="52">
                  <c:v>1116088</c:v>
                </c:pt>
                <c:pt idx="53">
                  <c:v>1134840</c:v>
                </c:pt>
                <c:pt idx="54">
                  <c:v>1153328</c:v>
                </c:pt>
                <c:pt idx="55">
                  <c:v>1156309</c:v>
                </c:pt>
                <c:pt idx="56">
                  <c:v>1158302</c:v>
                </c:pt>
                <c:pt idx="57">
                  <c:v>1176921</c:v>
                </c:pt>
                <c:pt idx="58">
                  <c:v>1193900</c:v>
                </c:pt>
                <c:pt idx="59">
                  <c:v>1210727</c:v>
                </c:pt>
                <c:pt idx="60">
                  <c:v>1228681</c:v>
                </c:pt>
                <c:pt idx="61">
                  <c:v>1231295</c:v>
                </c:pt>
                <c:pt idx="62">
                  <c:v>1233054</c:v>
                </c:pt>
                <c:pt idx="63">
                  <c:v>1234465</c:v>
                </c:pt>
                <c:pt idx="64">
                  <c:v>1242989</c:v>
                </c:pt>
                <c:pt idx="65">
                  <c:v>1253733</c:v>
                </c:pt>
                <c:pt idx="66">
                  <c:v>1262230</c:v>
                </c:pt>
                <c:pt idx="67">
                  <c:v>1270282</c:v>
                </c:pt>
                <c:pt idx="68">
                  <c:v>1272493</c:v>
                </c:pt>
                <c:pt idx="69">
                  <c:v>1273807</c:v>
                </c:pt>
                <c:pt idx="70">
                  <c:v>1274687</c:v>
                </c:pt>
                <c:pt idx="71">
                  <c:v>1281195</c:v>
                </c:pt>
                <c:pt idx="72">
                  <c:v>1288323</c:v>
                </c:pt>
                <c:pt idx="73">
                  <c:v>1295114</c:v>
                </c:pt>
                <c:pt idx="74">
                  <c:v>1301391</c:v>
                </c:pt>
                <c:pt idx="75">
                  <c:v>1307790</c:v>
                </c:pt>
                <c:pt idx="76">
                  <c:v>1308644</c:v>
                </c:pt>
                <c:pt idx="77">
                  <c:v>1309293</c:v>
                </c:pt>
                <c:pt idx="78">
                  <c:v>1315421</c:v>
                </c:pt>
              </c:numCache>
            </c:numRef>
          </c:val>
          <c:smooth val="0"/>
          <c:extLst>
            <c:ext xmlns:c16="http://schemas.microsoft.com/office/drawing/2014/chart" uri="{C3380CC4-5D6E-409C-BE32-E72D297353CC}">
              <c16:uniqueId val="{00000000-6157-42BF-96BB-4B1E4140C2B3}"/>
            </c:ext>
          </c:extLst>
        </c:ser>
        <c:dLbls>
          <c:showLegendKey val="0"/>
          <c:showVal val="0"/>
          <c:showCatName val="0"/>
          <c:showSerName val="0"/>
          <c:showPercent val="0"/>
          <c:showBubbleSize val="0"/>
        </c:dLbls>
        <c:marker val="1"/>
        <c:smooth val="0"/>
        <c:axId val="99336576"/>
        <c:axId val="99338496"/>
      </c:lineChart>
      <c:lineChart>
        <c:grouping val="standard"/>
        <c:varyColors val="0"/>
        <c:ser>
          <c:idx val="1"/>
          <c:order val="1"/>
          <c:tx>
            <c:strRef>
              <c:f>'Figure 1'!$F$3</c:f>
              <c:strCache>
                <c:ptCount val="1"/>
                <c:pt idx="0">
                  <c:v>Nombre de salariés concernés : cumul (échelle de droite)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1'!$A$4:$A$82</c:f>
              <c:numCache>
                <c:formatCode>yyyy\-mm\-dd</c:formatCode>
                <c:ptCount val="79"/>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numCache>
            </c:numRef>
          </c:cat>
          <c:val>
            <c:numRef>
              <c:f>'Figure 1'!$F$4:$F$82</c:f>
              <c:numCache>
                <c:formatCode>#,##0</c:formatCode>
                <c:ptCount val="79"/>
                <c:pt idx="0">
                  <c:v>4</c:v>
                </c:pt>
                <c:pt idx="1">
                  <c:v>6317</c:v>
                </c:pt>
                <c:pt idx="2">
                  <c:v>10733</c:v>
                </c:pt>
                <c:pt idx="3">
                  <c:v>13317</c:v>
                </c:pt>
                <c:pt idx="4">
                  <c:v>21457</c:v>
                </c:pt>
                <c:pt idx="5">
                  <c:v>30999</c:v>
                </c:pt>
                <c:pt idx="6">
                  <c:v>31138</c:v>
                </c:pt>
                <c:pt idx="7">
                  <c:v>31246</c:v>
                </c:pt>
                <c:pt idx="8">
                  <c:v>42528</c:v>
                </c:pt>
                <c:pt idx="9">
                  <c:v>59259</c:v>
                </c:pt>
                <c:pt idx="10">
                  <c:v>74408</c:v>
                </c:pt>
                <c:pt idx="11">
                  <c:v>103997</c:v>
                </c:pt>
                <c:pt idx="12">
                  <c:v>139458</c:v>
                </c:pt>
                <c:pt idx="13">
                  <c:v>147148</c:v>
                </c:pt>
                <c:pt idx="14">
                  <c:v>158059</c:v>
                </c:pt>
                <c:pt idx="15">
                  <c:v>165714</c:v>
                </c:pt>
                <c:pt idx="16">
                  <c:v>330748</c:v>
                </c:pt>
                <c:pt idx="17">
                  <c:v>440243</c:v>
                </c:pt>
                <c:pt idx="18">
                  <c:v>541404</c:v>
                </c:pt>
                <c:pt idx="19">
                  <c:v>638261</c:v>
                </c:pt>
                <c:pt idx="20">
                  <c:v>647867</c:v>
                </c:pt>
                <c:pt idx="21">
                  <c:v>656731</c:v>
                </c:pt>
                <c:pt idx="22">
                  <c:v>849021</c:v>
                </c:pt>
                <c:pt idx="23">
                  <c:v>1262825</c:v>
                </c:pt>
                <c:pt idx="24">
                  <c:v>1718126</c:v>
                </c:pt>
                <c:pt idx="25">
                  <c:v>2168832</c:v>
                </c:pt>
                <c:pt idx="26">
                  <c:v>2616779</c:v>
                </c:pt>
                <c:pt idx="27">
                  <c:v>2695839</c:v>
                </c:pt>
                <c:pt idx="28">
                  <c:v>2790202</c:v>
                </c:pt>
                <c:pt idx="29">
                  <c:v>3359337</c:v>
                </c:pt>
                <c:pt idx="30">
                  <c:v>4028279</c:v>
                </c:pt>
                <c:pt idx="31">
                  <c:v>4549603</c:v>
                </c:pt>
                <c:pt idx="32">
                  <c:v>5180615</c:v>
                </c:pt>
                <c:pt idx="33">
                  <c:v>5914938</c:v>
                </c:pt>
                <c:pt idx="34">
                  <c:v>6007503</c:v>
                </c:pt>
                <c:pt idx="35">
                  <c:v>6062780</c:v>
                </c:pt>
                <c:pt idx="36">
                  <c:v>6624821</c:v>
                </c:pt>
                <c:pt idx="37">
                  <c:v>7199694</c:v>
                </c:pt>
                <c:pt idx="38">
                  <c:v>7804776</c:v>
                </c:pt>
                <c:pt idx="39">
                  <c:v>8400949</c:v>
                </c:pt>
                <c:pt idx="40">
                  <c:v>8836163</c:v>
                </c:pt>
                <c:pt idx="41">
                  <c:v>8947302</c:v>
                </c:pt>
                <c:pt idx="42">
                  <c:v>8978309</c:v>
                </c:pt>
                <c:pt idx="43">
                  <c:v>9032932</c:v>
                </c:pt>
                <c:pt idx="44">
                  <c:v>9387792</c:v>
                </c:pt>
                <c:pt idx="45">
                  <c:v>9680527</c:v>
                </c:pt>
                <c:pt idx="46">
                  <c:v>9921579</c:v>
                </c:pt>
                <c:pt idx="47">
                  <c:v>10179871</c:v>
                </c:pt>
                <c:pt idx="48">
                  <c:v>10202074</c:v>
                </c:pt>
                <c:pt idx="49">
                  <c:v>10218932</c:v>
                </c:pt>
                <c:pt idx="50">
                  <c:v>10448059</c:v>
                </c:pt>
                <c:pt idx="51">
                  <c:v>10632191</c:v>
                </c:pt>
                <c:pt idx="52">
                  <c:v>10844385</c:v>
                </c:pt>
                <c:pt idx="53">
                  <c:v>11021877</c:v>
                </c:pt>
                <c:pt idx="54">
                  <c:v>11182438</c:v>
                </c:pt>
                <c:pt idx="55">
                  <c:v>11203920</c:v>
                </c:pt>
                <c:pt idx="56">
                  <c:v>11216337</c:v>
                </c:pt>
                <c:pt idx="57">
                  <c:v>11425034</c:v>
                </c:pt>
                <c:pt idx="58">
                  <c:v>11593167</c:v>
                </c:pt>
                <c:pt idx="59">
                  <c:v>11772030</c:v>
                </c:pt>
                <c:pt idx="60">
                  <c:v>11964591</c:v>
                </c:pt>
                <c:pt idx="61">
                  <c:v>11974621</c:v>
                </c:pt>
                <c:pt idx="62">
                  <c:v>11982172</c:v>
                </c:pt>
                <c:pt idx="63">
                  <c:v>11990409</c:v>
                </c:pt>
                <c:pt idx="64">
                  <c:v>12099109</c:v>
                </c:pt>
                <c:pt idx="65">
                  <c:v>12187144</c:v>
                </c:pt>
                <c:pt idx="66">
                  <c:v>12253328</c:v>
                </c:pt>
                <c:pt idx="67">
                  <c:v>12310553</c:v>
                </c:pt>
                <c:pt idx="68">
                  <c:v>12321354</c:v>
                </c:pt>
                <c:pt idx="69">
                  <c:v>12328206</c:v>
                </c:pt>
                <c:pt idx="70">
                  <c:v>12332089</c:v>
                </c:pt>
                <c:pt idx="71">
                  <c:v>12380326</c:v>
                </c:pt>
                <c:pt idx="72">
                  <c:v>12434107</c:v>
                </c:pt>
                <c:pt idx="73">
                  <c:v>12481254</c:v>
                </c:pt>
                <c:pt idx="74">
                  <c:v>12529570</c:v>
                </c:pt>
                <c:pt idx="75">
                  <c:v>12578257</c:v>
                </c:pt>
                <c:pt idx="76">
                  <c:v>12584206</c:v>
                </c:pt>
                <c:pt idx="77">
                  <c:v>12587067</c:v>
                </c:pt>
                <c:pt idx="78">
                  <c:v>12679416</c:v>
                </c:pt>
              </c:numCache>
            </c:numRef>
          </c:val>
          <c:smooth val="0"/>
          <c:extLst>
            <c:ext xmlns:c16="http://schemas.microsoft.com/office/drawing/2014/chart" uri="{C3380CC4-5D6E-409C-BE32-E72D297353CC}">
              <c16:uniqueId val="{00000001-6157-42BF-96BB-4B1E4140C2B3}"/>
            </c:ext>
          </c:extLst>
        </c:ser>
        <c:dLbls>
          <c:showLegendKey val="0"/>
          <c:showVal val="0"/>
          <c:showCatName val="0"/>
          <c:showSerName val="0"/>
          <c:showPercent val="0"/>
          <c:showBubbleSize val="0"/>
        </c:dLbls>
        <c:marker val="1"/>
        <c:smooth val="0"/>
        <c:axId val="100591872"/>
        <c:axId val="100590336"/>
      </c:lineChart>
      <c:dateAx>
        <c:axId val="99336576"/>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9338496"/>
        <c:crosses val="autoZero"/>
        <c:auto val="1"/>
        <c:lblOffset val="100"/>
        <c:baseTimeUnit val="days"/>
      </c:dateAx>
      <c:valAx>
        <c:axId val="99338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99336576"/>
        <c:crosses val="autoZero"/>
        <c:crossBetween val="between"/>
      </c:valAx>
      <c:valAx>
        <c:axId val="100590336"/>
        <c:scaling>
          <c:orientation val="minMax"/>
        </c:scaling>
        <c:delete val="0"/>
        <c:axPos val="r"/>
        <c:numFmt formatCode="#,##0" sourceLinked="1"/>
        <c:majorTickMark val="out"/>
        <c:minorTickMark val="none"/>
        <c:tickLblPos val="nextTo"/>
        <c:spPr>
          <a:noFill/>
          <a:ln>
            <a:solidFill>
              <a:srgbClr val="EA148C"/>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100591872"/>
        <c:crosses val="max"/>
        <c:crossBetween val="between"/>
      </c:valAx>
      <c:dateAx>
        <c:axId val="100591872"/>
        <c:scaling>
          <c:orientation val="minMax"/>
        </c:scaling>
        <c:delete val="1"/>
        <c:axPos val="b"/>
        <c:numFmt formatCode="yyyy\-mm\-dd" sourceLinked="1"/>
        <c:majorTickMark val="out"/>
        <c:minorTickMark val="none"/>
        <c:tickLblPos val="nextTo"/>
        <c:crossAx val="100590336"/>
        <c:crosses val="autoZero"/>
        <c:auto val="1"/>
        <c:lblOffset val="100"/>
        <c:baseTimeUnit val="days"/>
      </c:dateAx>
      <c:spPr>
        <a:noFill/>
        <a:ln>
          <a:noFill/>
        </a:ln>
        <a:effectLst/>
      </c:spPr>
    </c:plotArea>
    <c:legend>
      <c:legendPos val="t"/>
      <c:layout>
        <c:manualLayout>
          <c:xMode val="edge"/>
          <c:yMode val="edge"/>
          <c:x val="0.14015697878529518"/>
          <c:y val="0.11584027291031648"/>
          <c:w val="0.39827975324740461"/>
          <c:h val="0.159935213399652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0616794573682089"/>
          <c:y val="2.2565722667268421E-2"/>
          <c:w val="0.45463056661643531"/>
          <c:h val="0.92508570976749327"/>
        </c:manualLayout>
      </c:layout>
      <c:barChart>
        <c:barDir val="bar"/>
        <c:grouping val="clustered"/>
        <c:varyColors val="0"/>
        <c:ser>
          <c:idx val="0"/>
          <c:order val="0"/>
          <c:spPr>
            <a:solidFill>
              <a:schemeClr val="accent1"/>
            </a:solidFill>
            <a:ln>
              <a:noFill/>
            </a:ln>
            <a:effectLst/>
          </c:spPr>
          <c:invertIfNegative val="0"/>
          <c:cat>
            <c:strRef>
              <c:f>'Figure 3'!$H$4:$H$20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3'!$J$4:$J$20</c:f>
              <c:numCache>
                <c:formatCode>0.0%</c:formatCode>
                <c:ptCount val="17"/>
                <c:pt idx="0">
                  <c:v>1.3028991240606033E-4</c:v>
                </c:pt>
                <c:pt idx="1">
                  <c:v>4.521738225167468E-3</c:v>
                </c:pt>
                <c:pt idx="2">
                  <c:v>1.0230439635390148E-2</c:v>
                </c:pt>
                <c:pt idx="3">
                  <c:v>1.0264037397305996E-2</c:v>
                </c:pt>
                <c:pt idx="4">
                  <c:v>1.3910656452947045E-2</c:v>
                </c:pt>
                <c:pt idx="5">
                  <c:v>2.107936201478049E-2</c:v>
                </c:pt>
                <c:pt idx="6">
                  <c:v>2.4975992585147454E-2</c:v>
                </c:pt>
                <c:pt idx="7">
                  <c:v>2.8240969457899324E-2</c:v>
                </c:pt>
                <c:pt idx="8">
                  <c:v>2.8683024517848456E-2</c:v>
                </c:pt>
                <c:pt idx="9">
                  <c:v>5.8633930774098744E-2</c:v>
                </c:pt>
                <c:pt idx="10">
                  <c:v>7.2397498433681803E-2</c:v>
                </c:pt>
                <c:pt idx="11">
                  <c:v>7.7056309218027072E-2</c:v>
                </c:pt>
                <c:pt idx="12">
                  <c:v>8.5484773115733409E-2</c:v>
                </c:pt>
                <c:pt idx="13">
                  <c:v>8.829957152600719E-2</c:v>
                </c:pt>
                <c:pt idx="14">
                  <c:v>0.11268697233374156</c:v>
                </c:pt>
                <c:pt idx="15">
                  <c:v>0.16003938982678698</c:v>
                </c:pt>
                <c:pt idx="16">
                  <c:v>0.20336504457303081</c:v>
                </c:pt>
              </c:numCache>
            </c:numRef>
          </c:val>
          <c:extLst>
            <c:ext xmlns:c16="http://schemas.microsoft.com/office/drawing/2014/chart" uri="{C3380CC4-5D6E-409C-BE32-E72D297353CC}">
              <c16:uniqueId val="{00000000-7F00-448B-80E6-02953C75661D}"/>
            </c:ext>
          </c:extLst>
        </c:ser>
        <c:dLbls>
          <c:showLegendKey val="0"/>
          <c:showVal val="0"/>
          <c:showCatName val="0"/>
          <c:showSerName val="0"/>
          <c:showPercent val="0"/>
          <c:showBubbleSize val="0"/>
        </c:dLbls>
        <c:gapWidth val="182"/>
        <c:axId val="65036672"/>
        <c:axId val="65038208"/>
      </c:barChart>
      <c:catAx>
        <c:axId val="650366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038208"/>
        <c:crosses val="autoZero"/>
        <c:auto val="1"/>
        <c:lblAlgn val="ctr"/>
        <c:lblOffset val="100"/>
        <c:tickLblSkip val="1"/>
        <c:noMultiLvlLbl val="0"/>
      </c:catAx>
      <c:valAx>
        <c:axId val="65038208"/>
        <c:scaling>
          <c:orientation val="minMax"/>
        </c:scaling>
        <c:delete val="0"/>
        <c:axPos val="b"/>
        <c:majorGridlines>
          <c:spPr>
            <a:ln w="9525" cap="flat" cmpd="sng" algn="ctr">
              <a:solidFill>
                <a:schemeClr val="tx1">
                  <a:lumMod val="15000"/>
                  <a:lumOff val="85000"/>
                </a:schemeClr>
              </a:solidFill>
              <a:round/>
            </a:ln>
            <a:effectLst/>
          </c:spPr>
        </c:majorGridlines>
        <c:numFmt formatCode="0.0\ %" sourceLinked="0"/>
        <c:majorTickMark val="out"/>
        <c:minorTickMark val="out"/>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036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5'!$H$3</c:f>
              <c:strCache>
                <c:ptCount val="1"/>
                <c:pt idx="0">
                  <c:v>Effectifs en DI</c:v>
                </c:pt>
              </c:strCache>
            </c:strRef>
          </c:tx>
          <c:invertIfNegative val="0"/>
          <c:cat>
            <c:strRef>
              <c:f>'Figure 5'!$F$4:$F$7</c:f>
              <c:strCache>
                <c:ptCount val="4"/>
                <c:pt idx="0">
                  <c:v>Total</c:v>
                </c:pt>
                <c:pt idx="1">
                  <c:v>250 salariés ou plus</c:v>
                </c:pt>
                <c:pt idx="2">
                  <c:v>Entre 50 et 249 salariés</c:v>
                </c:pt>
                <c:pt idx="3">
                  <c:v>Moins de 50 salariés</c:v>
                </c:pt>
              </c:strCache>
            </c:strRef>
          </c:cat>
          <c:val>
            <c:numRef>
              <c:f>'Figure 5'!$H$4:$H$7</c:f>
              <c:numCache>
                <c:formatCode>#,##0</c:formatCode>
                <c:ptCount val="4"/>
                <c:pt idx="0">
                  <c:v>-5589215</c:v>
                </c:pt>
                <c:pt idx="1">
                  <c:v>-1061195</c:v>
                </c:pt>
                <c:pt idx="2">
                  <c:v>-1016807</c:v>
                </c:pt>
                <c:pt idx="3">
                  <c:v>-3511213</c:v>
                </c:pt>
              </c:numCache>
            </c:numRef>
          </c:val>
          <c:extLst>
            <c:ext xmlns:c16="http://schemas.microsoft.com/office/drawing/2014/chart" uri="{C3380CC4-5D6E-409C-BE32-E72D297353CC}">
              <c16:uniqueId val="{00000000-8663-4A9A-A73A-869FD1896FAD}"/>
            </c:ext>
          </c:extLst>
        </c:ser>
        <c:ser>
          <c:idx val="0"/>
          <c:order val="1"/>
          <c:tx>
            <c:strRef>
              <c:f>'Figure 5'!$G$3</c:f>
              <c:strCache>
                <c:ptCount val="1"/>
                <c:pt idx="0">
                  <c:v>Effectifs demandés en DAP</c:v>
                </c:pt>
              </c:strCache>
            </c:strRef>
          </c:tx>
          <c:invertIfNegative val="0"/>
          <c:cat>
            <c:strRef>
              <c:f>'Figure 5'!$F$4:$F$7</c:f>
              <c:strCache>
                <c:ptCount val="4"/>
                <c:pt idx="0">
                  <c:v>Total</c:v>
                </c:pt>
                <c:pt idx="1">
                  <c:v>250 salariés ou plus</c:v>
                </c:pt>
                <c:pt idx="2">
                  <c:v>Entre 50 et 249 salariés</c:v>
                </c:pt>
                <c:pt idx="3">
                  <c:v>Moins de 50 salariés</c:v>
                </c:pt>
              </c:strCache>
            </c:strRef>
          </c:cat>
          <c:val>
            <c:numRef>
              <c:f>'Figure 5'!$G$4:$G$7</c:f>
              <c:numCache>
                <c:formatCode>#,##0</c:formatCode>
                <c:ptCount val="4"/>
                <c:pt idx="0">
                  <c:v>10869685</c:v>
                </c:pt>
                <c:pt idx="1">
                  <c:v>3661274</c:v>
                </c:pt>
                <c:pt idx="2">
                  <c:v>2170665</c:v>
                </c:pt>
                <c:pt idx="3">
                  <c:v>5037746</c:v>
                </c:pt>
              </c:numCache>
            </c:numRef>
          </c:val>
          <c:extLst>
            <c:ext xmlns:c16="http://schemas.microsoft.com/office/drawing/2014/chart" uri="{C3380CC4-5D6E-409C-BE32-E72D297353CC}">
              <c16:uniqueId val="{00000001-8663-4A9A-A73A-869FD1896FAD}"/>
            </c:ext>
          </c:extLst>
        </c:ser>
        <c:dLbls>
          <c:showLegendKey val="0"/>
          <c:showVal val="0"/>
          <c:showCatName val="0"/>
          <c:showSerName val="0"/>
          <c:showPercent val="0"/>
          <c:showBubbleSize val="0"/>
        </c:dLbls>
        <c:gapWidth val="150"/>
        <c:overlap val="100"/>
        <c:axId val="65269120"/>
        <c:axId val="65270912"/>
      </c:barChart>
      <c:catAx>
        <c:axId val="65269120"/>
        <c:scaling>
          <c:orientation val="minMax"/>
        </c:scaling>
        <c:delete val="0"/>
        <c:axPos val="l"/>
        <c:numFmt formatCode="General" sourceLinked="0"/>
        <c:majorTickMark val="none"/>
        <c:minorTickMark val="none"/>
        <c:tickLblPos val="low"/>
        <c:txPr>
          <a:bodyPr/>
          <a:lstStyle/>
          <a:p>
            <a:pPr>
              <a:defRPr sz="1100" baseline="0"/>
            </a:pPr>
            <a:endParaRPr lang="fr-FR"/>
          </a:p>
        </c:txPr>
        <c:crossAx val="65270912"/>
        <c:crosses val="autoZero"/>
        <c:auto val="1"/>
        <c:lblAlgn val="ctr"/>
        <c:lblOffset val="100"/>
        <c:noMultiLvlLbl val="0"/>
      </c:catAx>
      <c:valAx>
        <c:axId val="65270912"/>
        <c:scaling>
          <c:orientation val="minMax"/>
        </c:scaling>
        <c:delete val="0"/>
        <c:axPos val="b"/>
        <c:majorGridlines/>
        <c:numFmt formatCode="#,##0;[Black]#,##0" sourceLinked="0"/>
        <c:majorTickMark val="out"/>
        <c:minorTickMark val="none"/>
        <c:tickLblPos val="nextTo"/>
        <c:crossAx val="65269120"/>
        <c:crosses val="autoZero"/>
        <c:crossBetween val="between"/>
      </c:valAx>
    </c:plotArea>
    <c:legend>
      <c:legendPos val="b"/>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6'!$I$3</c:f>
              <c:strCache>
                <c:ptCount val="1"/>
                <c:pt idx="0">
                  <c:v>Effectif en DI</c:v>
                </c:pt>
              </c:strCache>
            </c:strRef>
          </c:tx>
          <c:spPr>
            <a:solidFill>
              <a:schemeClr val="accent2"/>
            </a:solidFill>
            <a:ln>
              <a:noFill/>
            </a:ln>
            <a:effectLst/>
          </c:spPr>
          <c:invertIfNegative val="0"/>
          <c:cat>
            <c:strRef>
              <c:f>'Figure 6'!$G$4:$G$20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6'!$I$4:$I$20</c:f>
              <c:numCache>
                <c:formatCode>#,##0</c:formatCode>
                <c:ptCount val="17"/>
                <c:pt idx="0">
                  <c:v>164</c:v>
                </c:pt>
                <c:pt idx="1">
                  <c:v>22799</c:v>
                </c:pt>
                <c:pt idx="2">
                  <c:v>31035</c:v>
                </c:pt>
                <c:pt idx="3">
                  <c:v>65459</c:v>
                </c:pt>
                <c:pt idx="4">
                  <c:v>65376</c:v>
                </c:pt>
                <c:pt idx="5">
                  <c:v>91114</c:v>
                </c:pt>
                <c:pt idx="6">
                  <c:v>82596</c:v>
                </c:pt>
                <c:pt idx="7">
                  <c:v>65898</c:v>
                </c:pt>
                <c:pt idx="8">
                  <c:v>104664</c:v>
                </c:pt>
                <c:pt idx="9">
                  <c:v>398918</c:v>
                </c:pt>
                <c:pt idx="10">
                  <c:v>398245</c:v>
                </c:pt>
                <c:pt idx="11">
                  <c:v>247338</c:v>
                </c:pt>
                <c:pt idx="12">
                  <c:v>440372</c:v>
                </c:pt>
                <c:pt idx="13">
                  <c:v>818596</c:v>
                </c:pt>
                <c:pt idx="14">
                  <c:v>810983</c:v>
                </c:pt>
                <c:pt idx="15">
                  <c:v>1063489</c:v>
                </c:pt>
                <c:pt idx="16">
                  <c:v>882169</c:v>
                </c:pt>
              </c:numCache>
            </c:numRef>
          </c:val>
          <c:extLst>
            <c:ext xmlns:c16="http://schemas.microsoft.com/office/drawing/2014/chart" uri="{C3380CC4-5D6E-409C-BE32-E72D297353CC}">
              <c16:uniqueId val="{00000000-D52F-49E0-AA31-2091D5CC5D60}"/>
            </c:ext>
          </c:extLst>
        </c:ser>
        <c:ser>
          <c:idx val="0"/>
          <c:order val="1"/>
          <c:tx>
            <c:strRef>
              <c:f>'Figure 6'!$H$3</c:f>
              <c:strCache>
                <c:ptCount val="1"/>
                <c:pt idx="0">
                  <c:v>Effectif demandé en DAP</c:v>
                </c:pt>
              </c:strCache>
            </c:strRef>
          </c:tx>
          <c:spPr>
            <a:solidFill>
              <a:schemeClr val="accent1"/>
            </a:solidFill>
            <a:ln>
              <a:noFill/>
            </a:ln>
            <a:effectLst/>
          </c:spPr>
          <c:invertIfNegative val="0"/>
          <c:cat>
            <c:strRef>
              <c:f>'Figure 6'!$G$4:$G$20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6'!$H$4:$H$20</c:f>
              <c:numCache>
                <c:formatCode>#,##0</c:formatCode>
                <c:ptCount val="17"/>
                <c:pt idx="0">
                  <c:v>1366</c:v>
                </c:pt>
                <c:pt idx="1">
                  <c:v>44254</c:v>
                </c:pt>
                <c:pt idx="2">
                  <c:v>107255</c:v>
                </c:pt>
                <c:pt idx="3">
                  <c:v>107929</c:v>
                </c:pt>
                <c:pt idx="4">
                  <c:v>120447</c:v>
                </c:pt>
                <c:pt idx="5">
                  <c:v>207983</c:v>
                </c:pt>
                <c:pt idx="6">
                  <c:v>241031</c:v>
                </c:pt>
                <c:pt idx="7">
                  <c:v>265392</c:v>
                </c:pt>
                <c:pt idx="8">
                  <c:v>285180</c:v>
                </c:pt>
                <c:pt idx="9">
                  <c:v>595916</c:v>
                </c:pt>
                <c:pt idx="10">
                  <c:v>787088</c:v>
                </c:pt>
                <c:pt idx="11">
                  <c:v>872229</c:v>
                </c:pt>
                <c:pt idx="12">
                  <c:v>907897</c:v>
                </c:pt>
                <c:pt idx="13">
                  <c:v>1034291</c:v>
                </c:pt>
                <c:pt idx="14">
                  <c:v>1304658</c:v>
                </c:pt>
                <c:pt idx="15">
                  <c:v>1771983</c:v>
                </c:pt>
                <c:pt idx="16">
                  <c:v>2214786</c:v>
                </c:pt>
              </c:numCache>
            </c:numRef>
          </c:val>
          <c:extLst>
            <c:ext xmlns:c16="http://schemas.microsoft.com/office/drawing/2014/chart" uri="{C3380CC4-5D6E-409C-BE32-E72D297353CC}">
              <c16:uniqueId val="{00000001-D52F-49E0-AA31-2091D5CC5D60}"/>
            </c:ext>
          </c:extLst>
        </c:ser>
        <c:dLbls>
          <c:showLegendKey val="0"/>
          <c:showVal val="0"/>
          <c:showCatName val="0"/>
          <c:showSerName val="0"/>
          <c:showPercent val="0"/>
          <c:showBubbleSize val="0"/>
        </c:dLbls>
        <c:gapWidth val="182"/>
        <c:axId val="77163520"/>
        <c:axId val="77185792"/>
      </c:barChart>
      <c:catAx>
        <c:axId val="77163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185792"/>
        <c:crosses val="autoZero"/>
        <c:auto val="1"/>
        <c:lblAlgn val="ctr"/>
        <c:lblOffset val="100"/>
        <c:tickLblSkip val="1"/>
        <c:noMultiLvlLbl val="0"/>
      </c:catAx>
      <c:valAx>
        <c:axId val="77185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1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9423000696341528"/>
        </c:manualLayout>
      </c:layout>
      <c:lineChart>
        <c:grouping val="standard"/>
        <c:varyColors val="0"/>
        <c:ser>
          <c:idx val="0"/>
          <c:order val="0"/>
          <c:tx>
            <c:strRef>
              <c:f>'Figure 8'!$B$27</c:f>
              <c:strCache>
                <c:ptCount val="1"/>
                <c:pt idx="0">
                  <c:v>2018</c:v>
                </c:pt>
              </c:strCache>
            </c:strRef>
          </c:tx>
          <c:spPr>
            <a:ln w="28575" cap="rnd">
              <a:solidFill>
                <a:schemeClr val="accent3"/>
              </a:solidFill>
              <a:round/>
            </a:ln>
            <a:effectLst/>
          </c:spPr>
          <c:marker>
            <c:symbol val="none"/>
          </c:marker>
          <c:cat>
            <c:strRef>
              <c:f>'Figure 8'!$A$28:$A$45</c:f>
              <c:strCache>
                <c:ptCount val="18"/>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strCache>
            </c:strRef>
          </c:cat>
          <c:val>
            <c:numRef>
              <c:f>'Figure 8'!$B$28:$B$45</c:f>
              <c:numCache>
                <c:formatCode>#,##0</c:formatCode>
                <c:ptCount val="18"/>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numCache>
            </c:numRef>
          </c:val>
          <c:smooth val="0"/>
          <c:extLst>
            <c:ext xmlns:c16="http://schemas.microsoft.com/office/drawing/2014/chart" uri="{C3380CC4-5D6E-409C-BE32-E72D297353CC}">
              <c16:uniqueId val="{00000000-1268-4AE0-AEB8-F6B6C2950B3B}"/>
            </c:ext>
          </c:extLst>
        </c:ser>
        <c:ser>
          <c:idx val="1"/>
          <c:order val="1"/>
          <c:tx>
            <c:strRef>
              <c:f>'Figure 8'!$C$27</c:f>
              <c:strCache>
                <c:ptCount val="1"/>
                <c:pt idx="0">
                  <c:v>2019</c:v>
                </c:pt>
              </c:strCache>
            </c:strRef>
          </c:tx>
          <c:spPr>
            <a:ln w="28575" cap="rnd">
              <a:solidFill>
                <a:srgbClr val="0E4194"/>
              </a:solidFill>
              <a:round/>
            </a:ln>
            <a:effectLst/>
          </c:spPr>
          <c:marker>
            <c:symbol val="none"/>
          </c:marker>
          <c:cat>
            <c:strRef>
              <c:f>'Figure 8'!$A$28:$A$45</c:f>
              <c:strCache>
                <c:ptCount val="18"/>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strCache>
            </c:strRef>
          </c:cat>
          <c:val>
            <c:numRef>
              <c:f>'Figure 8'!$C$28:$C$45</c:f>
              <c:numCache>
                <c:formatCode>#,##0</c:formatCode>
                <c:ptCount val="18"/>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numCache>
            </c:numRef>
          </c:val>
          <c:smooth val="0"/>
          <c:extLst>
            <c:ext xmlns:c16="http://schemas.microsoft.com/office/drawing/2014/chart" uri="{C3380CC4-5D6E-409C-BE32-E72D297353CC}">
              <c16:uniqueId val="{00000001-1268-4AE0-AEB8-F6B6C2950B3B}"/>
            </c:ext>
          </c:extLst>
        </c:ser>
        <c:ser>
          <c:idx val="2"/>
          <c:order val="2"/>
          <c:tx>
            <c:strRef>
              <c:f>'Figure 8'!$D$27</c:f>
              <c:strCache>
                <c:ptCount val="1"/>
                <c:pt idx="0">
                  <c:v>2020</c:v>
                </c:pt>
              </c:strCache>
            </c:strRef>
          </c:tx>
          <c:spPr>
            <a:ln w="28575" cap="rnd">
              <a:solidFill>
                <a:srgbClr val="EA148C"/>
              </a:solidFill>
              <a:round/>
            </a:ln>
            <a:effectLst/>
          </c:spPr>
          <c:marker>
            <c:symbol val="none"/>
          </c:marker>
          <c:cat>
            <c:strRef>
              <c:f>'Figure 8'!$A$28:$A$45</c:f>
              <c:strCache>
                <c:ptCount val="18"/>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strCache>
            </c:strRef>
          </c:cat>
          <c:val>
            <c:numRef>
              <c:f>'Figure 8'!$D$28:$D$45</c:f>
              <c:numCache>
                <c:formatCode>#,##0</c:formatCode>
                <c:ptCount val="18"/>
                <c:pt idx="0">
                  <c:v>113506</c:v>
                </c:pt>
                <c:pt idx="1">
                  <c:v>102407</c:v>
                </c:pt>
                <c:pt idx="2">
                  <c:v>100966</c:v>
                </c:pt>
                <c:pt idx="3">
                  <c:v>96042</c:v>
                </c:pt>
                <c:pt idx="4">
                  <c:v>90495</c:v>
                </c:pt>
                <c:pt idx="5">
                  <c:v>75523</c:v>
                </c:pt>
                <c:pt idx="6">
                  <c:v>93003</c:v>
                </c:pt>
                <c:pt idx="7">
                  <c:v>86699</c:v>
                </c:pt>
                <c:pt idx="8">
                  <c:v>96119</c:v>
                </c:pt>
                <c:pt idx="9">
                  <c:v>82690</c:v>
                </c:pt>
                <c:pt idx="10">
                  <c:v>117673</c:v>
                </c:pt>
                <c:pt idx="11">
                  <c:v>91764</c:v>
                </c:pt>
                <c:pt idx="12">
                  <c:v>105802</c:v>
                </c:pt>
                <c:pt idx="13">
                  <c:v>73060.606060606064</c:v>
                </c:pt>
                <c:pt idx="14">
                  <c:v>81477</c:v>
                </c:pt>
                <c:pt idx="15">
                  <c:v>65600</c:v>
                </c:pt>
                <c:pt idx="16">
                  <c:v>68506.060606060608</c:v>
                </c:pt>
                <c:pt idx="17">
                  <c:v>59193.78238341969</c:v>
                </c:pt>
              </c:numCache>
            </c:numRef>
          </c:val>
          <c:smooth val="0"/>
          <c:extLst>
            <c:ext xmlns:c16="http://schemas.microsoft.com/office/drawing/2014/chart" uri="{C3380CC4-5D6E-409C-BE32-E72D297353CC}">
              <c16:uniqueId val="{00000002-1268-4AE0-AEB8-F6B6C2950B3B}"/>
            </c:ext>
          </c:extLst>
        </c:ser>
        <c:dLbls>
          <c:showLegendKey val="0"/>
          <c:showVal val="0"/>
          <c:showCatName val="0"/>
          <c:showSerName val="0"/>
          <c:showPercent val="0"/>
          <c:showBubbleSize val="0"/>
        </c:dLbls>
        <c:smooth val="0"/>
        <c:axId val="100406784"/>
        <c:axId val="100408320"/>
      </c:lineChart>
      <c:catAx>
        <c:axId val="100406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408320"/>
        <c:crosses val="autoZero"/>
        <c:auto val="1"/>
        <c:lblAlgn val="ctr"/>
        <c:lblOffset val="100"/>
        <c:noMultiLvlLbl val="0"/>
      </c:catAx>
      <c:valAx>
        <c:axId val="10040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40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9'!$B$3</c:f>
              <c:strCache>
                <c:ptCount val="1"/>
                <c:pt idx="0">
                  <c:v>2019</c:v>
                </c:pt>
              </c:strCache>
            </c:strRef>
          </c:tx>
          <c:spPr>
            <a:solidFill>
              <a:schemeClr val="accent1"/>
            </a:solidFill>
            <a:ln>
              <a:noFill/>
            </a:ln>
            <a:effectLst/>
          </c:spPr>
          <c:invertIfNegative val="0"/>
          <c:cat>
            <c:strRef>
              <c:f>'Figure 9'!$A$4:$A$23</c:f>
              <c:strCache>
                <c:ptCount val="20"/>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 (*)</c:v>
                </c:pt>
              </c:strCache>
            </c:strRef>
          </c:cat>
          <c:val>
            <c:numRef>
              <c:f>'Figure 9'!$B$4:$B$23</c:f>
              <c:numCache>
                <c:formatCode>_-* #\ ##0\ _€_-;\-* #\ ##0\ _€_-;_-* "-"??\ _€_-;_-@_-</c:formatCode>
                <c:ptCount val="20"/>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numCache>
            </c:numRef>
          </c:val>
          <c:extLst>
            <c:ext xmlns:c16="http://schemas.microsoft.com/office/drawing/2014/chart" uri="{C3380CC4-5D6E-409C-BE32-E72D297353CC}">
              <c16:uniqueId val="{00000000-DB22-4DFF-A066-365D6B085148}"/>
            </c:ext>
          </c:extLst>
        </c:ser>
        <c:ser>
          <c:idx val="1"/>
          <c:order val="1"/>
          <c:tx>
            <c:strRef>
              <c:f>'Figure 9'!$C$3</c:f>
              <c:strCache>
                <c:ptCount val="1"/>
                <c:pt idx="0">
                  <c:v>2020</c:v>
                </c:pt>
              </c:strCache>
            </c:strRef>
          </c:tx>
          <c:spPr>
            <a:solidFill>
              <a:schemeClr val="accent2"/>
            </a:solidFill>
            <a:ln>
              <a:noFill/>
            </a:ln>
            <a:effectLst/>
          </c:spPr>
          <c:invertIfNegative val="0"/>
          <c:cat>
            <c:strRef>
              <c:f>'Figure 9'!$A$4:$A$23</c:f>
              <c:strCache>
                <c:ptCount val="20"/>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 (*)</c:v>
                </c:pt>
              </c:strCache>
            </c:strRef>
          </c:cat>
          <c:val>
            <c:numRef>
              <c:f>'Figure 9'!$C$4:$C$23</c:f>
              <c:numCache>
                <c:formatCode>_-* #\ ##0\ _€_-;\-* #\ ##0\ _€_-;_-* "-"??\ _€_-;_-@_-</c:formatCode>
                <c:ptCount val="20"/>
                <c:pt idx="0">
                  <c:v>14758</c:v>
                </c:pt>
                <c:pt idx="1">
                  <c:v>9721</c:v>
                </c:pt>
                <c:pt idx="2">
                  <c:v>14356</c:v>
                </c:pt>
                <c:pt idx="3">
                  <c:v>15873</c:v>
                </c:pt>
                <c:pt idx="4">
                  <c:v>16009</c:v>
                </c:pt>
                <c:pt idx="5">
                  <c:v>17227</c:v>
                </c:pt>
                <c:pt idx="6">
                  <c:v>17823</c:v>
                </c:pt>
                <c:pt idx="7">
                  <c:v>18961</c:v>
                </c:pt>
                <c:pt idx="8">
                  <c:v>17226</c:v>
                </c:pt>
                <c:pt idx="9">
                  <c:v>13610</c:v>
                </c:pt>
                <c:pt idx="10">
                  <c:v>22742</c:v>
                </c:pt>
                <c:pt idx="11">
                  <c:v>7230</c:v>
                </c:pt>
                <c:pt idx="12">
                  <c:v>5308</c:v>
                </c:pt>
                <c:pt idx="13">
                  <c:v>4846</c:v>
                </c:pt>
                <c:pt idx="14">
                  <c:v>4474</c:v>
                </c:pt>
                <c:pt idx="15">
                  <c:v>4220</c:v>
                </c:pt>
                <c:pt idx="16">
                  <c:v>6344</c:v>
                </c:pt>
                <c:pt idx="17">
                  <c:v>5855</c:v>
                </c:pt>
                <c:pt idx="18">
                  <c:v>5766</c:v>
                </c:pt>
                <c:pt idx="19">
                  <c:v>10485</c:v>
                </c:pt>
              </c:numCache>
            </c:numRef>
          </c:val>
          <c:extLst>
            <c:ext xmlns:c16="http://schemas.microsoft.com/office/drawing/2014/chart" uri="{C3380CC4-5D6E-409C-BE32-E72D297353CC}">
              <c16:uniqueId val="{00000001-DB22-4DFF-A066-365D6B085148}"/>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10'!$B$3</c:f>
              <c:strCache>
                <c:ptCount val="1"/>
                <c:pt idx="0">
                  <c:v>2019</c:v>
                </c:pt>
              </c:strCache>
            </c:strRef>
          </c:tx>
          <c:spPr>
            <a:ln w="28575" cap="rnd">
              <a:solidFill>
                <a:schemeClr val="accent1"/>
              </a:solidFill>
              <a:round/>
            </a:ln>
            <a:effectLst/>
          </c:spPr>
          <c:marker>
            <c:symbol val="none"/>
          </c:marker>
          <c:cat>
            <c:strRef>
              <c:f>'Figure 10'!$A$4:$A$23</c:f>
              <c:strCache>
                <c:ptCount val="20"/>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strCache>
            </c:strRef>
          </c:cat>
          <c:val>
            <c:numRef>
              <c:f>'Figure 10'!$B$4:$B$23</c:f>
              <c:numCache>
                <c:formatCode>_-* #\ ##0\ _€_-;\-* #\ ##0\ _€_-;_-* "-"??\ _€_-;_-@_-</c:formatCode>
                <c:ptCount val="20"/>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numCache>
            </c:numRef>
          </c:val>
          <c:smooth val="0"/>
          <c:extLst>
            <c:ext xmlns:c16="http://schemas.microsoft.com/office/drawing/2014/chart" uri="{C3380CC4-5D6E-409C-BE32-E72D297353CC}">
              <c16:uniqueId val="{00000000-A000-47DA-AB2F-5B1F04F74D92}"/>
            </c:ext>
          </c:extLst>
        </c:ser>
        <c:ser>
          <c:idx val="1"/>
          <c:order val="1"/>
          <c:tx>
            <c:strRef>
              <c:f>'Figure 10'!$C$3</c:f>
              <c:strCache>
                <c:ptCount val="1"/>
                <c:pt idx="0">
                  <c:v>2020</c:v>
                </c:pt>
              </c:strCache>
            </c:strRef>
          </c:tx>
          <c:spPr>
            <a:ln w="28575" cap="rnd">
              <a:solidFill>
                <a:schemeClr val="accent2"/>
              </a:solidFill>
              <a:round/>
            </a:ln>
            <a:effectLst/>
          </c:spPr>
          <c:marker>
            <c:symbol val="none"/>
          </c:marker>
          <c:cat>
            <c:strRef>
              <c:f>'Figure 10'!$A$4:$A$23</c:f>
              <c:strCache>
                <c:ptCount val="20"/>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strCache>
            </c:strRef>
          </c:cat>
          <c:val>
            <c:numRef>
              <c:f>'Figure 10'!$C$4:$C$23</c:f>
              <c:numCache>
                <c:formatCode>_-* #\ ##0\ _€_-;\-* #\ ##0\ _€_-;_-* "-"??\ _€_-;_-@_-</c:formatCode>
                <c:ptCount val="20"/>
                <c:pt idx="0">
                  <c:v>2118</c:v>
                </c:pt>
                <c:pt idx="1">
                  <c:v>1379</c:v>
                </c:pt>
                <c:pt idx="2">
                  <c:v>1022</c:v>
                </c:pt>
                <c:pt idx="3">
                  <c:v>1538</c:v>
                </c:pt>
                <c:pt idx="4">
                  <c:v>2271</c:v>
                </c:pt>
                <c:pt idx="5">
                  <c:v>1161</c:v>
                </c:pt>
                <c:pt idx="6">
                  <c:v>991</c:v>
                </c:pt>
                <c:pt idx="7">
                  <c:v>917</c:v>
                </c:pt>
                <c:pt idx="8">
                  <c:v>2202</c:v>
                </c:pt>
                <c:pt idx="9">
                  <c:v>1296</c:v>
                </c:pt>
                <c:pt idx="10">
                  <c:v>1007</c:v>
                </c:pt>
                <c:pt idx="11">
                  <c:v>700</c:v>
                </c:pt>
                <c:pt idx="12">
                  <c:v>331</c:v>
                </c:pt>
                <c:pt idx="13">
                  <c:v>1243</c:v>
                </c:pt>
                <c:pt idx="14">
                  <c:v>376</c:v>
                </c:pt>
                <c:pt idx="15">
                  <c:v>457</c:v>
                </c:pt>
                <c:pt idx="16">
                  <c:v>306</c:v>
                </c:pt>
                <c:pt idx="17">
                  <c:v>847</c:v>
                </c:pt>
                <c:pt idx="18">
                  <c:v>374</c:v>
                </c:pt>
                <c:pt idx="19">
                  <c:v>391</c:v>
                </c:pt>
              </c:numCache>
            </c:numRef>
          </c:val>
          <c:smooth val="0"/>
          <c:extLst>
            <c:ext xmlns:c16="http://schemas.microsoft.com/office/drawing/2014/chart" uri="{C3380CC4-5D6E-409C-BE32-E72D297353CC}">
              <c16:uniqueId val="{00000001-A000-47DA-AB2F-5B1F04F74D92}"/>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400050</xdr:colOff>
      <xdr:row>25</xdr:row>
      <xdr:rowOff>0</xdr:rowOff>
    </xdr:from>
    <xdr:to>
      <xdr:col>3</xdr:col>
      <xdr:colOff>390525</xdr:colOff>
      <xdr:row>47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12</xdr:col>
      <xdr:colOff>381000</xdr:colOff>
      <xdr:row>24</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752475</xdr:colOff>
      <xdr:row>3</xdr:row>
      <xdr:rowOff>9525</xdr:rowOff>
    </xdr:from>
    <xdr:to>
      <xdr:col>13</xdr:col>
      <xdr:colOff>9525</xdr:colOff>
      <xdr:row>20</xdr:row>
      <xdr:rowOff>180976</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xdr:colOff>
      <xdr:row>3</xdr:row>
      <xdr:rowOff>6</xdr:rowOff>
    </xdr:from>
    <xdr:to>
      <xdr:col>12</xdr:col>
      <xdr:colOff>647700</xdr:colOff>
      <xdr:row>19</xdr:row>
      <xdr:rowOff>0</xdr:rowOff>
    </xdr:to>
    <xdr:graphicFrame macro="">
      <xdr:nvGraphicFramePr>
        <xdr:cNvPr id="2" name="Graphique 1">
          <a:extLst>
            <a:ext uri="{FF2B5EF4-FFF2-40B4-BE49-F238E27FC236}">
              <a16:creationId xmlns:a16="http://schemas.microsoft.com/office/drawing/2014/main" id="{013BA7AF-2075-4D04-BD61-5D5D6C763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690561</xdr:colOff>
      <xdr:row>2</xdr:row>
      <xdr:rowOff>57149</xdr:rowOff>
    </xdr:from>
    <xdr:to>
      <xdr:col>14</xdr:col>
      <xdr:colOff>685800</xdr:colOff>
      <xdr:row>29</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14</xdr:row>
      <xdr:rowOff>9525</xdr:rowOff>
    </xdr:from>
    <xdr:to>
      <xdr:col>4</xdr:col>
      <xdr:colOff>247650</xdr:colOff>
      <xdr:row>28</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647700</xdr:colOff>
      <xdr:row>4</xdr:row>
      <xdr:rowOff>57150</xdr:rowOff>
    </xdr:from>
    <xdr:to>
      <xdr:col>16</xdr:col>
      <xdr:colOff>489857</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595313</xdr:colOff>
      <xdr:row>2</xdr:row>
      <xdr:rowOff>323850</xdr:rowOff>
    </xdr:from>
    <xdr:to>
      <xdr:col>24</xdr:col>
      <xdr:colOff>71438</xdr:colOff>
      <xdr:row>31</xdr:row>
      <xdr:rowOff>17780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1077004</xdr:colOff>
      <xdr:row>2</xdr:row>
      <xdr:rowOff>176893</xdr:rowOff>
    </xdr:from>
    <xdr:ext cx="6716205" cy="5114745"/>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7479" y="557893"/>
          <a:ext cx="6716205" cy="511474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8</xdr:col>
      <xdr:colOff>742949</xdr:colOff>
      <xdr:row>3</xdr:row>
      <xdr:rowOff>133348</xdr:rowOff>
    </xdr:from>
    <xdr:to>
      <xdr:col>19</xdr:col>
      <xdr:colOff>13606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9</xdr:col>
      <xdr:colOff>585107</xdr:colOff>
      <xdr:row>2</xdr:row>
      <xdr:rowOff>231321</xdr:rowOff>
    </xdr:from>
    <xdr:to>
      <xdr:col>20</xdr:col>
      <xdr:colOff>451756</xdr:colOff>
      <xdr:row>31</xdr:row>
      <xdr:rowOff>69396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552448</xdr:colOff>
      <xdr:row>4</xdr:row>
      <xdr:rowOff>123825</xdr:rowOff>
    </xdr:from>
    <xdr:to>
      <xdr:col>14</xdr:col>
      <xdr:colOff>495299</xdr:colOff>
      <xdr:row>25</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ONNEES_SOURCES\FPIPJ\Brest\DEMANDES\TdB%20hebdo%20Covid\Historique_A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sheetName val="Tableau doc"/>
      <sheetName val="Figure 7"/>
    </sheetNames>
    <sheetDataSet>
      <sheetData sheetId="0"/>
      <sheetData sheetId="1">
        <row r="20">
          <cell r="E20">
            <v>15788</v>
          </cell>
        </row>
        <row r="21">
          <cell r="E21">
            <v>13099</v>
          </cell>
        </row>
        <row r="22">
          <cell r="E22">
            <v>14207</v>
          </cell>
        </row>
        <row r="23">
          <cell r="E23">
            <v>13969</v>
          </cell>
        </row>
      </sheetData>
      <sheetData sheetId="2">
        <row r="8">
          <cell r="B8">
            <v>14758</v>
          </cell>
        </row>
        <row r="9">
          <cell r="B9">
            <v>9721</v>
          </cell>
        </row>
        <row r="10">
          <cell r="B10">
            <v>14356</v>
          </cell>
        </row>
        <row r="11">
          <cell r="B11">
            <v>15873</v>
          </cell>
        </row>
        <row r="12">
          <cell r="B12">
            <v>16009</v>
          </cell>
        </row>
        <row r="13">
          <cell r="B13">
            <v>17227</v>
          </cell>
        </row>
        <row r="14">
          <cell r="B14">
            <v>17823</v>
          </cell>
        </row>
        <row r="15">
          <cell r="B15">
            <v>18961</v>
          </cell>
        </row>
        <row r="16">
          <cell r="B16">
            <v>17226</v>
          </cell>
        </row>
        <row r="17">
          <cell r="B17">
            <v>13610</v>
          </cell>
        </row>
        <row r="18">
          <cell r="B18">
            <v>22742</v>
          </cell>
        </row>
        <row r="19">
          <cell r="B19">
            <v>7230</v>
          </cell>
        </row>
        <row r="20">
          <cell r="B20">
            <v>5308</v>
          </cell>
        </row>
        <row r="21">
          <cell r="B21">
            <v>4846</v>
          </cell>
        </row>
        <row r="22">
          <cell r="B22">
            <v>4474</v>
          </cell>
        </row>
        <row r="23">
          <cell r="B23">
            <v>4220</v>
          </cell>
        </row>
        <row r="24">
          <cell r="B24">
            <v>6344</v>
          </cell>
        </row>
        <row r="25">
          <cell r="B25">
            <v>5855</v>
          </cell>
        </row>
        <row r="26">
          <cell r="B26">
            <v>5766</v>
          </cell>
        </row>
      </sheetData>
      <sheetData sheetId="3"/>
      <sheetData sheetId="4"/>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70C0"/>
  </sheetPr>
  <dimension ref="A1:L71"/>
  <sheetViews>
    <sheetView tabSelected="1" workbookViewId="0">
      <selection activeCell="A29" sqref="A29:J29"/>
    </sheetView>
  </sheetViews>
  <sheetFormatPr baseColWidth="10" defaultColWidth="11.42578125" defaultRowHeight="11.25" x14ac:dyDescent="0.2"/>
  <cols>
    <col min="1" max="1" width="161" style="28" customWidth="1"/>
    <col min="2" max="16384" width="11.42578125" style="27"/>
  </cols>
  <sheetData>
    <row r="1" spans="1:3" s="63" customFormat="1" ht="34.5" customHeight="1" x14ac:dyDescent="0.25">
      <c r="A1" s="61" t="s">
        <v>73</v>
      </c>
      <c r="B1" s="62"/>
      <c r="C1" s="62"/>
    </row>
    <row r="2" spans="1:3" s="40" customFormat="1" ht="39" customHeight="1" x14ac:dyDescent="0.25">
      <c r="A2" s="61" t="s">
        <v>530</v>
      </c>
      <c r="B2" s="42"/>
      <c r="C2" s="42"/>
    </row>
    <row r="3" spans="1:3" s="55" customFormat="1" ht="14.25" customHeight="1" x14ac:dyDescent="0.25">
      <c r="A3" s="39" t="s">
        <v>83</v>
      </c>
    </row>
    <row r="4" spans="1:3" s="40" customFormat="1" ht="15" customHeight="1" x14ac:dyDescent="0.25">
      <c r="A4" s="41"/>
      <c r="B4" s="42"/>
      <c r="C4" s="42"/>
    </row>
    <row r="5" spans="1:3" s="40" customFormat="1" ht="194.25" customHeight="1" x14ac:dyDescent="0.25">
      <c r="A5" s="49" t="s">
        <v>512</v>
      </c>
      <c r="B5" s="42"/>
      <c r="C5" s="42"/>
    </row>
    <row r="6" spans="1:3" s="40" customFormat="1" ht="214.5" customHeight="1" x14ac:dyDescent="0.25">
      <c r="A6" s="64" t="s">
        <v>96</v>
      </c>
      <c r="B6" s="42"/>
      <c r="C6" s="42"/>
    </row>
    <row r="7" spans="1:3" s="40" customFormat="1" ht="86.25" customHeight="1" x14ac:dyDescent="0.25">
      <c r="A7" s="64" t="s">
        <v>531</v>
      </c>
      <c r="B7" s="42"/>
      <c r="C7" s="42"/>
    </row>
    <row r="8" spans="1:3" s="40" customFormat="1" ht="86.25" customHeight="1" x14ac:dyDescent="0.25">
      <c r="A8" s="49" t="s">
        <v>345</v>
      </c>
      <c r="B8" s="42"/>
      <c r="C8" s="42"/>
    </row>
    <row r="9" spans="1:3" s="40" customFormat="1" ht="74.25" customHeight="1" x14ac:dyDescent="0.25">
      <c r="A9" s="49" t="s">
        <v>85</v>
      </c>
      <c r="B9" s="42"/>
      <c r="C9" s="42"/>
    </row>
    <row r="10" spans="1:3" s="40" customFormat="1" ht="44.25" customHeight="1" x14ac:dyDescent="0.25">
      <c r="A10" s="116" t="s">
        <v>337</v>
      </c>
      <c r="B10" s="42"/>
      <c r="C10" s="42"/>
    </row>
    <row r="11" spans="1:3" s="40" customFormat="1" ht="84.75" customHeight="1" x14ac:dyDescent="0.25">
      <c r="A11" s="64" t="s">
        <v>97</v>
      </c>
      <c r="B11" s="42"/>
      <c r="C11" s="42"/>
    </row>
    <row r="12" spans="1:3" s="53" customFormat="1" ht="27.75" customHeight="1" x14ac:dyDescent="0.25">
      <c r="A12" s="39" t="s">
        <v>72</v>
      </c>
      <c r="B12" s="52"/>
      <c r="C12" s="52"/>
    </row>
    <row r="13" spans="1:3" s="55" customFormat="1" ht="14.25" customHeight="1" x14ac:dyDescent="0.25">
      <c r="A13" s="44"/>
    </row>
    <row r="14" spans="1:3" s="45" customFormat="1" ht="12.75" x14ac:dyDescent="0.25">
      <c r="A14" s="54" t="s">
        <v>74</v>
      </c>
    </row>
    <row r="15" spans="1:3" s="55" customFormat="1" ht="14.25" customHeight="1" x14ac:dyDescent="0.25">
      <c r="A15" s="56" t="s">
        <v>76</v>
      </c>
    </row>
    <row r="16" spans="1:3" s="55" customFormat="1" ht="14.25" customHeight="1" x14ac:dyDescent="0.25">
      <c r="A16" s="57" t="s">
        <v>84</v>
      </c>
    </row>
    <row r="17" spans="1:10" s="55" customFormat="1" ht="14.25" customHeight="1" x14ac:dyDescent="0.25">
      <c r="A17" s="58" t="s">
        <v>76</v>
      </c>
    </row>
    <row r="18" spans="1:10" s="55" customFormat="1" ht="14.25" customHeight="1" x14ac:dyDescent="0.25">
      <c r="A18" s="57" t="s">
        <v>95</v>
      </c>
    </row>
    <row r="19" spans="1:10" s="55" customFormat="1" ht="14.25" customHeight="1" x14ac:dyDescent="0.25">
      <c r="A19" s="58" t="s">
        <v>76</v>
      </c>
    </row>
    <row r="20" spans="1:10" s="55" customFormat="1" ht="14.25" customHeight="1" x14ac:dyDescent="0.25">
      <c r="A20" s="57" t="s">
        <v>346</v>
      </c>
    </row>
    <row r="21" spans="1:10" s="55" customFormat="1" ht="14.25" customHeight="1" x14ac:dyDescent="0.25">
      <c r="A21" s="58" t="s">
        <v>76</v>
      </c>
    </row>
    <row r="22" spans="1:10" s="55" customFormat="1" ht="14.25" customHeight="1" x14ac:dyDescent="0.25">
      <c r="A22" s="59" t="s">
        <v>75</v>
      </c>
    </row>
    <row r="23" spans="1:10" s="55" customFormat="1" ht="14.25" customHeight="1" x14ac:dyDescent="0.25">
      <c r="A23" s="60" t="s">
        <v>76</v>
      </c>
    </row>
    <row r="24" spans="1:10" s="55" customFormat="1" ht="14.25" customHeight="1" x14ac:dyDescent="0.25">
      <c r="A24" s="59" t="s">
        <v>94</v>
      </c>
    </row>
    <row r="25" spans="1:10" s="55" customFormat="1" ht="14.25" customHeight="1" x14ac:dyDescent="0.25">
      <c r="A25" s="60" t="s">
        <v>76</v>
      </c>
    </row>
    <row r="26" spans="1:10" s="55" customFormat="1" ht="14.25" customHeight="1" x14ac:dyDescent="0.25">
      <c r="A26" s="39" t="s">
        <v>71</v>
      </c>
    </row>
    <row r="27" spans="1:10" s="217" customFormat="1" ht="14.25" customHeight="1" x14ac:dyDescent="0.25">
      <c r="A27" s="218"/>
    </row>
    <row r="28" spans="1:10" s="219" customFormat="1" ht="14.25" customHeight="1" x14ac:dyDescent="0.25">
      <c r="A28" s="220" t="s">
        <v>562</v>
      </c>
      <c r="B28" s="220"/>
      <c r="C28" s="220"/>
      <c r="D28" s="220"/>
      <c r="E28" s="220"/>
      <c r="F28" s="220"/>
      <c r="G28" s="220"/>
      <c r="H28" s="220"/>
      <c r="I28" s="220"/>
    </row>
    <row r="29" spans="1:10" s="219" customFormat="1" ht="14.25" customHeight="1" x14ac:dyDescent="0.25">
      <c r="A29" s="220" t="s">
        <v>563</v>
      </c>
      <c r="B29" s="220"/>
      <c r="C29" s="220"/>
      <c r="D29" s="220"/>
      <c r="E29" s="220"/>
      <c r="F29" s="220"/>
      <c r="G29" s="220"/>
      <c r="H29" s="220"/>
      <c r="I29" s="220"/>
      <c r="J29" s="220"/>
    </row>
    <row r="30" spans="1:10" s="55" customFormat="1" ht="14.25" customHeight="1" x14ac:dyDescent="0.25">
      <c r="A30" s="14"/>
      <c r="B30" s="14"/>
      <c r="C30" s="14"/>
      <c r="D30" s="14"/>
      <c r="E30" s="14"/>
      <c r="F30" s="14"/>
      <c r="G30" s="14"/>
      <c r="H30" s="14"/>
      <c r="I30" s="14"/>
      <c r="J30" s="14"/>
    </row>
    <row r="31" spans="1:10" s="34" customFormat="1" ht="12.75" x14ac:dyDescent="0.25">
      <c r="A31" s="37" t="s">
        <v>504</v>
      </c>
      <c r="B31" s="35"/>
    </row>
    <row r="32" spans="1:10" s="34" customFormat="1" ht="11.25" customHeight="1" x14ac:dyDescent="0.25">
      <c r="A32" s="33"/>
      <c r="B32" s="35"/>
    </row>
    <row r="33" spans="1:9" s="34" customFormat="1" ht="12.75" customHeight="1" x14ac:dyDescent="0.25">
      <c r="A33" s="38" t="s">
        <v>507</v>
      </c>
      <c r="B33" s="2"/>
      <c r="C33" s="2"/>
      <c r="D33" s="2"/>
      <c r="E33" s="2"/>
      <c r="F33" s="2"/>
      <c r="G33" s="2"/>
      <c r="H33"/>
      <c r="I33"/>
    </row>
    <row r="34" spans="1:9" s="34" customFormat="1" ht="12" customHeight="1" x14ac:dyDescent="0.25">
      <c r="A34" s="33"/>
      <c r="B34" s="35"/>
    </row>
    <row r="35" spans="1:9" s="34" customFormat="1" ht="12.75" x14ac:dyDescent="0.2">
      <c r="A35" s="38" t="s">
        <v>351</v>
      </c>
      <c r="B35" s="35"/>
    </row>
    <row r="36" spans="1:9" s="34" customFormat="1" ht="12" customHeight="1" x14ac:dyDescent="0.25">
      <c r="A36" s="33"/>
      <c r="B36" s="35"/>
    </row>
    <row r="37" spans="1:9" s="34" customFormat="1" ht="15" x14ac:dyDescent="0.25">
      <c r="A37" s="38" t="s">
        <v>352</v>
      </c>
      <c r="B37"/>
      <c r="C37"/>
      <c r="D37"/>
      <c r="E37"/>
      <c r="F37"/>
      <c r="G37"/>
      <c r="H37"/>
    </row>
    <row r="38" spans="1:9" s="45" customFormat="1" ht="15" x14ac:dyDescent="0.25">
      <c r="A38" s="165"/>
      <c r="B38" s="154"/>
      <c r="C38" s="154"/>
      <c r="D38" s="154"/>
      <c r="E38" s="154"/>
      <c r="F38" s="154"/>
      <c r="G38" s="154"/>
      <c r="H38" s="154"/>
    </row>
    <row r="39" spans="1:9" s="169" customFormat="1" ht="12.75" x14ac:dyDescent="0.2">
      <c r="A39" s="38" t="s">
        <v>503</v>
      </c>
    </row>
    <row r="41" spans="1:9" s="34" customFormat="1" ht="12.75" x14ac:dyDescent="0.25">
      <c r="A41" s="48" t="s">
        <v>498</v>
      </c>
      <c r="B41" s="35"/>
    </row>
    <row r="42" spans="1:9" s="45" customFormat="1" ht="12.75" x14ac:dyDescent="0.25">
      <c r="A42" s="164"/>
    </row>
    <row r="43" spans="1:9" s="34" customFormat="1" ht="12.75" x14ac:dyDescent="0.25">
      <c r="A43" s="48" t="s">
        <v>363</v>
      </c>
      <c r="B43" s="35"/>
    </row>
    <row r="44" spans="1:9" s="34" customFormat="1" ht="12.75" x14ac:dyDescent="0.25">
      <c r="A44" s="146"/>
      <c r="B44" s="35"/>
    </row>
    <row r="45" spans="1:9" s="34" customFormat="1" ht="12.75" x14ac:dyDescent="0.25">
      <c r="A45" s="48" t="s">
        <v>497</v>
      </c>
      <c r="B45" s="35"/>
    </row>
    <row r="46" spans="1:9" s="34" customFormat="1" ht="12.75" x14ac:dyDescent="0.25">
      <c r="A46" s="33"/>
      <c r="B46" s="35"/>
    </row>
    <row r="47" spans="1:9" s="34" customFormat="1" ht="12.75" x14ac:dyDescent="0.25">
      <c r="A47" s="48" t="s">
        <v>364</v>
      </c>
      <c r="B47" s="35"/>
    </row>
    <row r="48" spans="1:9" s="34" customFormat="1" ht="12.75" x14ac:dyDescent="0.25">
      <c r="A48" s="33"/>
      <c r="B48" s="35"/>
    </row>
    <row r="49" spans="1:12" s="34" customFormat="1" ht="12.75" x14ac:dyDescent="0.2">
      <c r="A49" s="38" t="s">
        <v>496</v>
      </c>
      <c r="B49" s="35"/>
    </row>
    <row r="50" spans="1:12" s="34" customFormat="1" ht="12" customHeight="1" x14ac:dyDescent="0.25">
      <c r="A50" s="33"/>
      <c r="B50" s="35"/>
    </row>
    <row r="51" spans="1:12" s="34" customFormat="1" ht="15" x14ac:dyDescent="0.25">
      <c r="A51" s="38" t="s">
        <v>495</v>
      </c>
      <c r="B51"/>
      <c r="C51"/>
    </row>
    <row r="52" spans="1:12" s="34" customFormat="1" ht="11.25" customHeight="1" x14ac:dyDescent="0.25">
      <c r="A52" s="36"/>
      <c r="B52" s="35"/>
    </row>
    <row r="53" spans="1:12" s="34" customFormat="1" ht="15" x14ac:dyDescent="0.25">
      <c r="A53" s="38" t="s">
        <v>367</v>
      </c>
      <c r="B53" s="20"/>
      <c r="C53" s="20"/>
    </row>
    <row r="54" spans="1:12" s="35" customFormat="1" ht="11.25" customHeight="1" x14ac:dyDescent="0.2">
      <c r="A54" s="65"/>
    </row>
    <row r="55" spans="1:12" s="35" customFormat="1" ht="11.25" customHeight="1" x14ac:dyDescent="0.2">
      <c r="A55" s="66" t="s">
        <v>91</v>
      </c>
    </row>
    <row r="56" spans="1:12" s="45" customFormat="1" ht="11.25" customHeight="1" x14ac:dyDescent="0.2">
      <c r="A56" s="170"/>
    </row>
    <row r="57" spans="1:12" s="34" customFormat="1" ht="12.75" customHeight="1" x14ac:dyDescent="0.25">
      <c r="A57" s="38" t="s">
        <v>494</v>
      </c>
      <c r="B57" s="171"/>
      <c r="C57" s="171"/>
      <c r="D57" s="171"/>
      <c r="E57" s="171"/>
      <c r="F57" s="171"/>
      <c r="G57" s="172"/>
      <c r="H57" s="172"/>
      <c r="I57" s="172"/>
      <c r="J57" s="172"/>
      <c r="K57" s="172"/>
      <c r="L57" s="172"/>
    </row>
    <row r="58" spans="1:12" s="30" customFormat="1" ht="12.75" customHeight="1" x14ac:dyDescent="0.25">
      <c r="A58" s="43" t="s">
        <v>70</v>
      </c>
      <c r="B58" s="29"/>
    </row>
    <row r="59" spans="1:12" s="34" customFormat="1" ht="10.5" customHeight="1" x14ac:dyDescent="0.25">
      <c r="A59" s="33"/>
      <c r="B59" s="35"/>
    </row>
    <row r="60" spans="1:12" s="34" customFormat="1" ht="12.75" customHeight="1" x14ac:dyDescent="0.2">
      <c r="A60" s="32" t="s">
        <v>98</v>
      </c>
      <c r="B60" s="35"/>
    </row>
    <row r="61" spans="1:12" s="30" customFormat="1" ht="12" customHeight="1" x14ac:dyDescent="0.25">
      <c r="A61" s="31"/>
      <c r="B61" s="29"/>
    </row>
    <row r="62" spans="1:12" s="30" customFormat="1" ht="12.75" customHeight="1" x14ac:dyDescent="0.25">
      <c r="A62" s="29"/>
      <c r="B62" s="29"/>
    </row>
    <row r="63" spans="1:12" s="30" customFormat="1" ht="12.75" customHeight="1" x14ac:dyDescent="0.25">
      <c r="A63" s="29"/>
      <c r="B63" s="29"/>
    </row>
    <row r="64" spans="1:12" s="30" customFormat="1" ht="12.75" customHeight="1" x14ac:dyDescent="0.25">
      <c r="A64" s="29"/>
      <c r="B64" s="29"/>
    </row>
    <row r="65" spans="1:2" s="30" customFormat="1" ht="12.75" customHeight="1" x14ac:dyDescent="0.25">
      <c r="A65" s="29"/>
      <c r="B65" s="29"/>
    </row>
    <row r="66" spans="1:2" s="30" customFormat="1" ht="12.75" customHeight="1" x14ac:dyDescent="0.25">
      <c r="A66" s="29"/>
    </row>
    <row r="67" spans="1:2" s="30" customFormat="1" ht="12.75" customHeight="1" x14ac:dyDescent="0.25">
      <c r="A67" s="29"/>
    </row>
    <row r="68" spans="1:2" s="30" customFormat="1" ht="12.75" customHeight="1" x14ac:dyDescent="0.25">
      <c r="A68" s="29"/>
    </row>
    <row r="69" spans="1:2" s="30" customFormat="1" ht="12.75" customHeight="1" x14ac:dyDescent="0.25">
      <c r="A69" s="29"/>
    </row>
    <row r="70" spans="1:2" ht="12.75" customHeight="1" x14ac:dyDescent="0.2"/>
    <row r="71" spans="1:2" ht="12.75" customHeight="1" x14ac:dyDescent="0.2"/>
  </sheetData>
  <mergeCells count="2">
    <mergeCell ref="A29:J29"/>
    <mergeCell ref="A28:I28"/>
  </mergeCells>
  <hyperlinks>
    <hyperlink ref="A60" r:id="rId1" display="mailto:DARES.communication@dares.travail.gouv.fr"/>
    <hyperlink ref="A31" location="'Figure 1'!A1" display="Figure 1 : Nombre de demandes d’activité partielle, tous motifs confondus, depuis le 1er mars, nombre de salariés concernés et volume d'heures demandées"/>
    <hyperlink ref="A33" location="'Figure 2 '!A1" display="Figure 2 : Répartition du nombre de salariés concernés et du volume d’heures d’activité  partielle, tous motifs confondus, par taille d’entreprise"/>
    <hyperlink ref="A35" location="'Figure 3'!A1" display="Figure 3 : Nombre de demandes d'activité partielle pour motif Coronavirus, nombre de salariés concernés et volume d'heures demandées par secteur d'activité"/>
    <hyperlink ref="A37" location="'Figure 4'!A1" display="Figure 4 : Nombre de demandes d'activité partielle pour motif Coronavirus, nombre de salariés concernés et volume d'heures demandées par région"/>
    <hyperlink ref="A49" location="'Figure 10'!A1" display="Figure 10: Suivi hebdomadaire des contrats aidés"/>
    <hyperlink ref="A51" location="'Figure 11'!A1" display="Figure 11 : Suivi hedmondaire des emplois francs"/>
    <hyperlink ref="A43" location="'Figure 7'!A1" display="Figure 7 : Dispositifs de suivi des restructurations"/>
    <hyperlink ref="A45" location="'Figure 8'!A1" display="Figure 8 : Demandes d’inscription à Pôle emploi par semaine"/>
    <hyperlink ref="A55" location="'Annexe 1 '!A1" display="Annexe 1 : Nombre de demandes d'activité partielle pour motif Coronavirus, nombre d'établissements concernés, nombre de salariés concernés et volume d'heures demandées par secteur d'activité"/>
    <hyperlink ref="A53" location="'Figure 12'!A1" display="Figure 12 : Suivi hebdomadaire des offres d'emploi en ligne"/>
    <hyperlink ref="A47" location="'Figure 9'!A1" display="Figure 9 : Entrées en formation des demandeurs d'emploi"/>
    <hyperlink ref="A41" location="'Figure 6'!A1" display="Figure 6 : Effectifs des DAP et des DI portant sur mars, par  secteur"/>
    <hyperlink ref="A39" location="'Figure 5'!A1" display="Figure 5: Effectifs des DAP et des DI portant sur mars, par taille d'établissement *"/>
    <hyperlink ref="A57" location="'Annexe 2'!A1" display="Annexe 2 : Nombre de demandes d'activité partielle pour motif Coronavirus, nombre d'établissements concernés, nombre de salariés concernés et volume d'heures demandées par département"/>
    <hyperlink ref="A28:I28" location="'Encadré Graphique A'!A1" display="Encadré Graphique A : estimation du nombre de salariés effectivement placés en activité partielle au mois d’avril 2020 par secteur d’activité"/>
    <hyperlink ref="A29:J29" location="'Encadré Graphique B'!A1" display="Encadré Graphique B : estimation du nombre de salariés effectivement placés en activité partielle au mois d’avril 2020 par taille d’entrepris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70" zoomScaleNormal="70" workbookViewId="0"/>
  </sheetViews>
  <sheetFormatPr baseColWidth="10" defaultColWidth="11.42578125" defaultRowHeight="15" x14ac:dyDescent="0.25"/>
  <cols>
    <col min="1" max="1" width="35.28515625" style="46" bestFit="1" customWidth="1"/>
    <col min="2" max="5" width="11.42578125" style="46"/>
    <col min="6" max="6" width="13.140625" style="46" bestFit="1" customWidth="1"/>
    <col min="7" max="7" width="9.7109375" style="46" customWidth="1"/>
    <col min="8" max="12" width="11.42578125" style="46"/>
    <col min="13" max="13" width="16" style="46" bestFit="1" customWidth="1"/>
    <col min="14" max="14" width="16.85546875" style="46" bestFit="1" customWidth="1"/>
    <col min="15" max="16384" width="11.42578125" style="46"/>
  </cols>
  <sheetData>
    <row r="1" spans="1:16" x14ac:dyDescent="0.25">
      <c r="A1" s="14" t="s">
        <v>363</v>
      </c>
    </row>
    <row r="2" spans="1:16" ht="15.75" thickBot="1" x14ac:dyDescent="0.3">
      <c r="J2" s="51"/>
      <c r="K2" s="51"/>
      <c r="L2" s="51"/>
    </row>
    <row r="3" spans="1:16" ht="58.5" customHeight="1" thickBot="1" x14ac:dyDescent="0.3">
      <c r="A3" s="74"/>
      <c r="B3" s="81" t="s">
        <v>82</v>
      </c>
      <c r="C3" s="82" t="s">
        <v>81</v>
      </c>
      <c r="D3" s="82" t="s">
        <v>80</v>
      </c>
      <c r="E3" s="82" t="s">
        <v>79</v>
      </c>
      <c r="F3" s="82" t="s">
        <v>88</v>
      </c>
      <c r="G3" s="82" t="s">
        <v>89</v>
      </c>
      <c r="H3" s="82" t="s">
        <v>102</v>
      </c>
      <c r="I3" s="82" t="s">
        <v>103</v>
      </c>
      <c r="J3" s="82" t="s">
        <v>361</v>
      </c>
      <c r="K3" s="82" t="s">
        <v>511</v>
      </c>
      <c r="L3" s="82" t="s">
        <v>527</v>
      </c>
      <c r="M3" s="199" t="s">
        <v>526</v>
      </c>
      <c r="N3" s="198" t="s">
        <v>525</v>
      </c>
    </row>
    <row r="4" spans="1:16" ht="15" customHeight="1" x14ac:dyDescent="0.25">
      <c r="A4" s="73"/>
      <c r="B4" s="225"/>
      <c r="C4" s="226"/>
      <c r="D4" s="226"/>
      <c r="E4" s="226"/>
      <c r="F4" s="226"/>
      <c r="G4" s="226"/>
      <c r="H4" s="226"/>
      <c r="I4" s="226"/>
      <c r="J4" s="226"/>
      <c r="K4" s="226"/>
      <c r="L4" s="227"/>
      <c r="M4" s="197"/>
      <c r="N4" s="196"/>
    </row>
    <row r="5" spans="1:16" x14ac:dyDescent="0.25">
      <c r="A5" s="72" t="s">
        <v>77</v>
      </c>
      <c r="B5" s="215">
        <v>11</v>
      </c>
      <c r="C5" s="214">
        <v>8</v>
      </c>
      <c r="D5" s="214">
        <v>6</v>
      </c>
      <c r="E5" s="214">
        <v>5</v>
      </c>
      <c r="F5" s="214">
        <v>5</v>
      </c>
      <c r="G5" s="212" t="s">
        <v>93</v>
      </c>
      <c r="H5" s="213" t="s">
        <v>93</v>
      </c>
      <c r="I5" s="213" t="s">
        <v>93</v>
      </c>
      <c r="J5" s="212" t="s">
        <v>93</v>
      </c>
      <c r="K5" s="212" t="s">
        <v>93</v>
      </c>
      <c r="L5" s="212">
        <v>6</v>
      </c>
      <c r="M5" s="211">
        <v>53</v>
      </c>
      <c r="N5" s="195">
        <v>111</v>
      </c>
    </row>
    <row r="6" spans="1:16" ht="15.75" thickBot="1" x14ac:dyDescent="0.3">
      <c r="A6" s="70" t="s">
        <v>78</v>
      </c>
      <c r="B6" s="209">
        <v>125</v>
      </c>
      <c r="C6" s="208">
        <v>132</v>
      </c>
      <c r="D6" s="208">
        <v>108</v>
      </c>
      <c r="E6" s="208">
        <v>56</v>
      </c>
      <c r="F6" s="208">
        <v>56</v>
      </c>
      <c r="G6" s="208">
        <v>38</v>
      </c>
      <c r="H6" s="107">
        <v>54</v>
      </c>
      <c r="I6" s="107">
        <v>64</v>
      </c>
      <c r="J6" s="208">
        <v>65</v>
      </c>
      <c r="K6" s="208">
        <v>67</v>
      </c>
      <c r="L6" s="208">
        <v>67</v>
      </c>
      <c r="M6" s="210">
        <v>832</v>
      </c>
      <c r="N6" s="194" t="s">
        <v>90</v>
      </c>
    </row>
    <row r="7" spans="1:16" ht="15" customHeight="1" x14ac:dyDescent="0.25">
      <c r="A7" s="71"/>
      <c r="B7" s="225" t="s">
        <v>101</v>
      </c>
      <c r="C7" s="226"/>
      <c r="D7" s="226"/>
      <c r="E7" s="226"/>
      <c r="F7" s="226"/>
      <c r="G7" s="226"/>
      <c r="H7" s="226"/>
      <c r="I7" s="226"/>
      <c r="J7" s="226"/>
      <c r="K7" s="226"/>
      <c r="L7" s="227"/>
      <c r="M7" s="193"/>
      <c r="N7" s="192"/>
    </row>
    <row r="8" spans="1:16" ht="15.75" thickBot="1" x14ac:dyDescent="0.3">
      <c r="A8" s="70" t="s">
        <v>77</v>
      </c>
      <c r="B8" s="209">
        <v>677</v>
      </c>
      <c r="C8" s="208">
        <v>431</v>
      </c>
      <c r="D8" s="208">
        <v>312</v>
      </c>
      <c r="E8" s="208">
        <v>184</v>
      </c>
      <c r="F8" s="208">
        <v>245</v>
      </c>
      <c r="G8" s="208">
        <v>68</v>
      </c>
      <c r="H8" s="208">
        <v>94</v>
      </c>
      <c r="I8" s="208">
        <v>114</v>
      </c>
      <c r="J8" s="208">
        <v>77</v>
      </c>
      <c r="K8" s="208">
        <v>249</v>
      </c>
      <c r="L8" s="208">
        <v>402</v>
      </c>
      <c r="M8" s="207">
        <v>2853</v>
      </c>
      <c r="N8" s="191">
        <v>8194</v>
      </c>
      <c r="P8" s="190"/>
    </row>
    <row r="9" spans="1:16" x14ac:dyDescent="0.25">
      <c r="A9" s="69" t="s">
        <v>100</v>
      </c>
      <c r="J9" s="51"/>
      <c r="K9" s="51"/>
      <c r="L9" s="51"/>
    </row>
    <row r="10" spans="1:16" x14ac:dyDescent="0.25">
      <c r="A10" s="47" t="s">
        <v>92</v>
      </c>
      <c r="J10" s="51"/>
      <c r="K10" s="51"/>
      <c r="L10" s="51"/>
    </row>
    <row r="11" spans="1:16" ht="15" customHeight="1" x14ac:dyDescent="0.25">
      <c r="A11" s="47" t="s">
        <v>99</v>
      </c>
      <c r="J11" s="51"/>
      <c r="K11" s="51"/>
      <c r="L11" s="51"/>
    </row>
    <row r="12" spans="1:16" x14ac:dyDescent="0.25">
      <c r="A12" s="111" t="s">
        <v>524</v>
      </c>
      <c r="J12" s="51"/>
      <c r="K12" s="51"/>
      <c r="L12" s="51"/>
      <c r="M12" s="190"/>
    </row>
    <row r="13" spans="1:16" x14ac:dyDescent="0.25">
      <c r="J13" s="51"/>
      <c r="K13" s="51"/>
      <c r="L13" s="51"/>
    </row>
  </sheetData>
  <mergeCells count="2">
    <mergeCell ref="B4:L4"/>
    <mergeCell ref="B7:L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opLeftCell="E7" workbookViewId="0">
      <selection activeCell="G31" sqref="G31"/>
    </sheetView>
  </sheetViews>
  <sheetFormatPr baseColWidth="10" defaultColWidth="11.42578125" defaultRowHeight="15" x14ac:dyDescent="0.25"/>
  <cols>
    <col min="1" max="1" width="32.85546875" style="95" customWidth="1"/>
    <col min="2" max="2" width="16.140625" style="95" customWidth="1"/>
    <col min="3" max="3" width="15.42578125" style="95" customWidth="1"/>
    <col min="4" max="4" width="11.42578125" style="95"/>
    <col min="5" max="5" width="21" style="95" customWidth="1"/>
    <col min="6" max="16384" width="11.42578125" style="95"/>
  </cols>
  <sheetData>
    <row r="1" spans="1:16" x14ac:dyDescent="0.25">
      <c r="A1" s="14" t="s">
        <v>522</v>
      </c>
    </row>
    <row r="3" spans="1:16" ht="60" x14ac:dyDescent="0.25">
      <c r="A3" s="106"/>
      <c r="B3" s="104" t="s">
        <v>86</v>
      </c>
      <c r="C3" s="105" t="s">
        <v>325</v>
      </c>
      <c r="D3" s="104" t="s">
        <v>309</v>
      </c>
      <c r="E3" s="104" t="s">
        <v>324</v>
      </c>
    </row>
    <row r="4" spans="1:16" x14ac:dyDescent="0.25">
      <c r="A4" s="101" t="s">
        <v>323</v>
      </c>
      <c r="B4" s="103">
        <v>113506</v>
      </c>
      <c r="C4" s="102">
        <v>110701</v>
      </c>
      <c r="D4" s="99">
        <v>2.5000000000000001E-2</v>
      </c>
      <c r="E4" s="99">
        <v>-3.3000000000000002E-2</v>
      </c>
      <c r="L4" s="96"/>
      <c r="M4" s="96"/>
      <c r="N4" s="96"/>
      <c r="O4" s="96"/>
      <c r="P4" s="119"/>
    </row>
    <row r="5" spans="1:16" x14ac:dyDescent="0.25">
      <c r="A5" s="101" t="s">
        <v>322</v>
      </c>
      <c r="B5" s="98">
        <v>102407</v>
      </c>
      <c r="C5" s="102">
        <v>102045</v>
      </c>
      <c r="D5" s="97">
        <v>4.0000000000000001E-3</v>
      </c>
      <c r="E5" s="97">
        <v>-2.3E-2</v>
      </c>
      <c r="L5" s="96"/>
      <c r="M5" s="96"/>
      <c r="N5" s="96"/>
      <c r="O5" s="96"/>
      <c r="P5" s="119"/>
    </row>
    <row r="6" spans="1:16" x14ac:dyDescent="0.25">
      <c r="A6" s="101" t="s">
        <v>321</v>
      </c>
      <c r="B6" s="98">
        <v>100966</v>
      </c>
      <c r="C6" s="102">
        <v>95260</v>
      </c>
      <c r="D6" s="97">
        <v>0.06</v>
      </c>
      <c r="E6" s="97">
        <v>-5.1999999999999998E-2</v>
      </c>
      <c r="L6" s="96"/>
      <c r="M6" s="96"/>
      <c r="N6" s="96"/>
      <c r="O6" s="96"/>
      <c r="P6" s="119"/>
    </row>
    <row r="7" spans="1:16" x14ac:dyDescent="0.25">
      <c r="A7" s="101" t="s">
        <v>320</v>
      </c>
      <c r="B7" s="98">
        <v>96042</v>
      </c>
      <c r="C7" s="102">
        <v>97699</v>
      </c>
      <c r="D7" s="97">
        <v>-1.7000000000000001E-2</v>
      </c>
      <c r="E7" s="97">
        <v>1.7999999999999999E-2</v>
      </c>
      <c r="L7" s="96"/>
      <c r="M7" s="96"/>
      <c r="N7" s="96"/>
      <c r="O7" s="96"/>
      <c r="P7" s="119"/>
    </row>
    <row r="8" spans="1:16" x14ac:dyDescent="0.25">
      <c r="A8" s="101" t="s">
        <v>319</v>
      </c>
      <c r="B8" s="98">
        <v>90495</v>
      </c>
      <c r="C8" s="102">
        <v>83347</v>
      </c>
      <c r="D8" s="97">
        <v>8.5999999999999993E-2</v>
      </c>
      <c r="E8" s="97">
        <v>3.1E-2</v>
      </c>
      <c r="L8" s="96"/>
      <c r="M8" s="96"/>
      <c r="N8" s="96"/>
      <c r="O8" s="96"/>
      <c r="P8" s="119"/>
    </row>
    <row r="9" spans="1:16" x14ac:dyDescent="0.25">
      <c r="A9" s="101" t="s">
        <v>318</v>
      </c>
      <c r="B9" s="98">
        <v>75523</v>
      </c>
      <c r="C9" s="102">
        <v>69559</v>
      </c>
      <c r="D9" s="97">
        <v>8.5999999999999993E-2</v>
      </c>
      <c r="E9" s="97">
        <v>0.05</v>
      </c>
      <c r="L9" s="96"/>
      <c r="M9" s="96"/>
      <c r="N9" s="96"/>
      <c r="O9" s="96"/>
      <c r="P9" s="119"/>
    </row>
    <row r="10" spans="1:16" x14ac:dyDescent="0.25">
      <c r="A10" s="101" t="s">
        <v>317</v>
      </c>
      <c r="B10" s="98">
        <v>93003</v>
      </c>
      <c r="C10" s="102">
        <v>91428</v>
      </c>
      <c r="D10" s="97">
        <v>1.7000000000000001E-2</v>
      </c>
      <c r="E10" s="97">
        <v>3.7999999999999999E-2</v>
      </c>
      <c r="L10" s="96"/>
      <c r="M10" s="96"/>
      <c r="N10" s="96"/>
      <c r="O10" s="96"/>
      <c r="P10" s="119"/>
    </row>
    <row r="11" spans="1:16" x14ac:dyDescent="0.25">
      <c r="A11" s="101" t="s">
        <v>316</v>
      </c>
      <c r="B11" s="98">
        <v>86699</v>
      </c>
      <c r="C11" s="102">
        <v>96774</v>
      </c>
      <c r="D11" s="97">
        <v>-0.104</v>
      </c>
      <c r="E11" s="97">
        <v>1.4E-2</v>
      </c>
      <c r="L11" s="96"/>
      <c r="M11" s="96"/>
      <c r="N11" s="96"/>
      <c r="O11" s="96"/>
      <c r="P11" s="119"/>
    </row>
    <row r="12" spans="1:16" x14ac:dyDescent="0.25">
      <c r="A12" s="101" t="s">
        <v>315</v>
      </c>
      <c r="B12" s="98">
        <v>96119</v>
      </c>
      <c r="C12" s="102">
        <v>87314</v>
      </c>
      <c r="D12" s="97">
        <v>0.10100000000000001</v>
      </c>
      <c r="E12" s="97">
        <v>1.7999999999999999E-2</v>
      </c>
      <c r="L12" s="96"/>
      <c r="M12" s="96"/>
      <c r="N12" s="96"/>
      <c r="O12" s="96"/>
      <c r="P12" s="119"/>
    </row>
    <row r="13" spans="1:16" x14ac:dyDescent="0.25">
      <c r="A13" s="101" t="s">
        <v>314</v>
      </c>
      <c r="B13" s="98">
        <v>82690</v>
      </c>
      <c r="C13" s="102">
        <v>76021</v>
      </c>
      <c r="D13" s="97">
        <v>8.7999999999999995E-2</v>
      </c>
      <c r="E13" s="97">
        <v>0.02</v>
      </c>
      <c r="L13" s="96"/>
      <c r="M13" s="96"/>
      <c r="N13" s="96"/>
      <c r="O13" s="96"/>
      <c r="P13" s="119"/>
    </row>
    <row r="14" spans="1:16" x14ac:dyDescent="0.25">
      <c r="A14" s="101" t="s">
        <v>313</v>
      </c>
      <c r="B14" s="98">
        <v>117673</v>
      </c>
      <c r="C14" s="102">
        <v>89536</v>
      </c>
      <c r="D14" s="97">
        <v>0.314</v>
      </c>
      <c r="E14" s="97">
        <v>9.6000000000000002E-2</v>
      </c>
      <c r="L14" s="96"/>
      <c r="M14" s="96"/>
      <c r="N14" s="96"/>
      <c r="O14" s="96"/>
      <c r="P14" s="119"/>
    </row>
    <row r="15" spans="1:16" x14ac:dyDescent="0.25">
      <c r="A15" s="101" t="s">
        <v>312</v>
      </c>
      <c r="B15" s="98">
        <v>91764</v>
      </c>
      <c r="C15" s="102">
        <v>84912</v>
      </c>
      <c r="D15" s="97">
        <v>8.1000000000000003E-2</v>
      </c>
      <c r="E15" s="97">
        <v>0.14899999999999999</v>
      </c>
      <c r="L15" s="96"/>
      <c r="M15" s="96"/>
      <c r="N15" s="96"/>
      <c r="O15" s="96"/>
      <c r="P15" s="119"/>
    </row>
    <row r="16" spans="1:16" x14ac:dyDescent="0.25">
      <c r="A16" s="101" t="s">
        <v>521</v>
      </c>
      <c r="B16" s="98">
        <v>105802</v>
      </c>
      <c r="C16" s="98">
        <v>97699</v>
      </c>
      <c r="D16" s="97">
        <v>8.2938412880377399E-2</v>
      </c>
      <c r="E16" s="97">
        <v>0.14292133787032801</v>
      </c>
      <c r="L16" s="96"/>
      <c r="M16" s="96"/>
      <c r="N16" s="96"/>
      <c r="O16" s="96"/>
      <c r="P16" s="119"/>
    </row>
    <row r="17" spans="1:16" x14ac:dyDescent="0.25">
      <c r="A17" s="101" t="s">
        <v>509</v>
      </c>
      <c r="B17" s="98">
        <v>73060.606060606064</v>
      </c>
      <c r="C17" s="98">
        <v>73699</v>
      </c>
      <c r="D17" s="97">
        <v>-8.6621791258217895E-3</v>
      </c>
      <c r="E17" s="97">
        <v>0.1227518676643431</v>
      </c>
      <c r="L17" s="96"/>
      <c r="M17" s="96"/>
      <c r="N17" s="96"/>
      <c r="O17" s="96"/>
      <c r="P17" s="119"/>
    </row>
    <row r="18" spans="1:16" x14ac:dyDescent="0.25">
      <c r="A18" s="183" t="s">
        <v>520</v>
      </c>
      <c r="B18" s="98">
        <v>81477</v>
      </c>
      <c r="C18" s="98">
        <v>85348</v>
      </c>
      <c r="D18" s="97">
        <v>-4.5355485775882221E-2</v>
      </c>
      <c r="E18" s="97">
        <v>3.0572216732060786E-2</v>
      </c>
      <c r="L18" s="96"/>
      <c r="M18" s="96"/>
      <c r="N18" s="96"/>
      <c r="O18" s="96"/>
      <c r="P18" s="119"/>
    </row>
    <row r="19" spans="1:16" x14ac:dyDescent="0.25">
      <c r="A19" s="183" t="s">
        <v>344</v>
      </c>
      <c r="B19" s="182">
        <v>65600</v>
      </c>
      <c r="C19" s="182">
        <v>75509</v>
      </c>
      <c r="D19" s="181">
        <v>-0.13122938987405475</v>
      </c>
      <c r="E19" s="181">
        <v>-1.9007671635923984E-2</v>
      </c>
      <c r="L19" s="96"/>
      <c r="M19" s="96"/>
      <c r="N19" s="96"/>
      <c r="O19" s="96"/>
      <c r="P19" s="119"/>
    </row>
    <row r="20" spans="1:16" x14ac:dyDescent="0.25">
      <c r="A20" s="183" t="s">
        <v>510</v>
      </c>
      <c r="B20" s="182">
        <v>68506.060606060608</v>
      </c>
      <c r="C20" s="182">
        <v>89413</v>
      </c>
      <c r="D20" s="181">
        <v>-0.23382438117431903</v>
      </c>
      <c r="E20" s="181">
        <v>-0.10903923935109017</v>
      </c>
      <c r="L20" s="96"/>
      <c r="M20" s="96"/>
      <c r="N20" s="96"/>
      <c r="O20" s="96"/>
      <c r="P20" s="119"/>
    </row>
    <row r="21" spans="1:16" x14ac:dyDescent="0.25">
      <c r="A21" s="180" t="s">
        <v>519</v>
      </c>
      <c r="B21" s="179">
        <v>59193.78238341969</v>
      </c>
      <c r="C21" s="179">
        <v>73891</v>
      </c>
      <c r="D21" s="178">
        <v>-0.19890402913183347</v>
      </c>
      <c r="E21" s="178">
        <v>-0.15234453561816408</v>
      </c>
    </row>
    <row r="22" spans="1:16" x14ac:dyDescent="0.25">
      <c r="A22" s="229" t="s">
        <v>311</v>
      </c>
      <c r="B22" s="229"/>
    </row>
    <row r="23" spans="1:16" ht="33.75" customHeight="1" x14ac:dyDescent="0.25">
      <c r="A23" s="228" t="s">
        <v>298</v>
      </c>
      <c r="B23" s="228"/>
      <c r="C23" s="228"/>
      <c r="D23" s="228"/>
      <c r="E23" s="228"/>
    </row>
    <row r="24" spans="1:16" x14ac:dyDescent="0.25">
      <c r="A24" s="20" t="s">
        <v>297</v>
      </c>
    </row>
    <row r="26" spans="1:16" ht="15.75" thickBot="1" x14ac:dyDescent="0.3"/>
    <row r="27" spans="1:16" ht="15.75" thickBot="1" x14ac:dyDescent="0.3">
      <c r="A27" s="145"/>
      <c r="B27" s="144">
        <v>2018</v>
      </c>
      <c r="C27" s="143">
        <v>2019</v>
      </c>
      <c r="D27" s="142">
        <v>2020</v>
      </c>
      <c r="F27" s="96"/>
    </row>
    <row r="28" spans="1:16" x14ac:dyDescent="0.25">
      <c r="A28" s="141" t="s">
        <v>323</v>
      </c>
      <c r="B28" s="139">
        <v>100330</v>
      </c>
      <c r="C28" s="137">
        <v>110701</v>
      </c>
      <c r="D28" s="132">
        <v>113506</v>
      </c>
      <c r="E28" s="96"/>
      <c r="F28" s="96"/>
      <c r="L28" s="96"/>
      <c r="M28" s="96"/>
      <c r="N28" s="96"/>
    </row>
    <row r="29" spans="1:16" x14ac:dyDescent="0.25">
      <c r="A29" s="140" t="s">
        <v>322</v>
      </c>
      <c r="B29" s="139">
        <v>104190</v>
      </c>
      <c r="C29" s="137">
        <v>102045</v>
      </c>
      <c r="D29" s="132">
        <v>102407</v>
      </c>
      <c r="E29" s="96"/>
      <c r="F29" s="96"/>
      <c r="L29" s="96"/>
      <c r="M29" s="96"/>
      <c r="N29" s="96"/>
    </row>
    <row r="30" spans="1:16" x14ac:dyDescent="0.25">
      <c r="A30" s="140" t="s">
        <v>321</v>
      </c>
      <c r="B30" s="139">
        <v>89142</v>
      </c>
      <c r="C30" s="137">
        <v>95260</v>
      </c>
      <c r="D30" s="132">
        <v>100966</v>
      </c>
      <c r="E30" s="96"/>
      <c r="F30" s="96"/>
      <c r="L30" s="96"/>
      <c r="M30" s="96"/>
      <c r="N30" s="96"/>
    </row>
    <row r="31" spans="1:16" x14ac:dyDescent="0.25">
      <c r="A31" s="140" t="s">
        <v>320</v>
      </c>
      <c r="B31" s="139">
        <v>97441</v>
      </c>
      <c r="C31" s="137">
        <v>97699</v>
      </c>
      <c r="D31" s="132">
        <v>96042</v>
      </c>
      <c r="E31" s="96"/>
      <c r="F31" s="96"/>
      <c r="L31" s="96"/>
      <c r="M31" s="96"/>
      <c r="N31" s="96"/>
    </row>
    <row r="32" spans="1:16" x14ac:dyDescent="0.25">
      <c r="A32" s="140" t="s">
        <v>319</v>
      </c>
      <c r="B32" s="139">
        <v>75434</v>
      </c>
      <c r="C32" s="137">
        <v>83347</v>
      </c>
      <c r="D32" s="132">
        <v>90495</v>
      </c>
      <c r="E32" s="96"/>
      <c r="F32" s="96"/>
      <c r="L32" s="96"/>
      <c r="M32" s="96"/>
      <c r="N32" s="96"/>
    </row>
    <row r="33" spans="1:14" x14ac:dyDescent="0.25">
      <c r="A33" s="140" t="s">
        <v>318</v>
      </c>
      <c r="B33" s="139">
        <v>71031</v>
      </c>
      <c r="C33" s="137">
        <v>69559</v>
      </c>
      <c r="D33" s="132">
        <v>75523</v>
      </c>
      <c r="E33" s="96"/>
      <c r="F33" s="96"/>
      <c r="L33" s="96"/>
      <c r="M33" s="96"/>
      <c r="N33" s="96"/>
    </row>
    <row r="34" spans="1:14" x14ac:dyDescent="0.25">
      <c r="A34" s="140" t="s">
        <v>317</v>
      </c>
      <c r="B34" s="139">
        <v>93102</v>
      </c>
      <c r="C34" s="137">
        <v>91428</v>
      </c>
      <c r="D34" s="132">
        <v>93003</v>
      </c>
      <c r="E34" s="96"/>
      <c r="F34" s="96"/>
      <c r="L34" s="96"/>
      <c r="M34" s="96"/>
      <c r="N34" s="96"/>
    </row>
    <row r="35" spans="1:14" x14ac:dyDescent="0.25">
      <c r="A35" s="140" t="s">
        <v>316</v>
      </c>
      <c r="B35" s="139">
        <v>91065</v>
      </c>
      <c r="C35" s="137">
        <v>96774</v>
      </c>
      <c r="D35" s="132">
        <v>86699</v>
      </c>
      <c r="E35" s="96"/>
      <c r="F35" s="96"/>
      <c r="L35" s="96"/>
      <c r="M35" s="96"/>
      <c r="N35" s="96"/>
    </row>
    <row r="36" spans="1:14" x14ac:dyDescent="0.25">
      <c r="A36" s="140" t="s">
        <v>315</v>
      </c>
      <c r="B36" s="139">
        <v>78415</v>
      </c>
      <c r="C36" s="137">
        <v>87314</v>
      </c>
      <c r="D36" s="132">
        <v>96119</v>
      </c>
      <c r="E36" s="96"/>
      <c r="F36" s="96"/>
      <c r="L36" s="96"/>
      <c r="M36" s="96"/>
      <c r="N36" s="96"/>
    </row>
    <row r="37" spans="1:14" x14ac:dyDescent="0.25">
      <c r="A37" s="140" t="s">
        <v>314</v>
      </c>
      <c r="B37" s="139">
        <v>71697</v>
      </c>
      <c r="C37" s="137">
        <v>76021</v>
      </c>
      <c r="D37" s="132">
        <v>82690</v>
      </c>
      <c r="E37" s="96"/>
      <c r="F37" s="96"/>
      <c r="L37" s="96"/>
      <c r="M37" s="96"/>
      <c r="N37" s="96"/>
    </row>
    <row r="38" spans="1:14" x14ac:dyDescent="0.25">
      <c r="A38" s="140" t="s">
        <v>313</v>
      </c>
      <c r="B38" s="139">
        <v>87845</v>
      </c>
      <c r="C38" s="137">
        <v>89536</v>
      </c>
      <c r="D38" s="132">
        <v>117673</v>
      </c>
      <c r="E38" s="96"/>
      <c r="F38" s="96"/>
      <c r="L38" s="96"/>
      <c r="M38" s="96"/>
      <c r="N38" s="96"/>
    </row>
    <row r="39" spans="1:14" x14ac:dyDescent="0.25">
      <c r="A39" s="140" t="s">
        <v>312</v>
      </c>
      <c r="B39" s="139">
        <v>82895</v>
      </c>
      <c r="C39" s="137">
        <v>84912</v>
      </c>
      <c r="D39" s="132">
        <v>91764</v>
      </c>
      <c r="E39" s="96"/>
      <c r="F39" s="96"/>
      <c r="L39" s="96"/>
      <c r="M39" s="96"/>
      <c r="N39" s="96"/>
    </row>
    <row r="40" spans="1:14" x14ac:dyDescent="0.25">
      <c r="A40" s="140" t="s">
        <v>521</v>
      </c>
      <c r="B40" s="139">
        <v>82654</v>
      </c>
      <c r="C40" s="137">
        <v>97699</v>
      </c>
      <c r="D40" s="132">
        <v>105802</v>
      </c>
      <c r="E40" s="96"/>
      <c r="F40" s="96"/>
      <c r="L40" s="96"/>
      <c r="M40" s="96"/>
      <c r="N40" s="96"/>
    </row>
    <row r="41" spans="1:14" ht="15" customHeight="1" x14ac:dyDescent="0.25">
      <c r="A41" s="140" t="s">
        <v>509</v>
      </c>
      <c r="B41" s="139">
        <v>78244</v>
      </c>
      <c r="C41" s="137">
        <v>73699</v>
      </c>
      <c r="D41" s="132">
        <v>73060.606060606064</v>
      </c>
      <c r="E41" s="96"/>
      <c r="F41" s="96"/>
      <c r="L41" s="96"/>
      <c r="M41" s="96"/>
      <c r="N41" s="96"/>
    </row>
    <row r="42" spans="1:14" x14ac:dyDescent="0.25">
      <c r="A42" s="138" t="s">
        <v>520</v>
      </c>
      <c r="B42" s="139">
        <v>89129</v>
      </c>
      <c r="C42" s="137">
        <v>85348</v>
      </c>
      <c r="D42" s="132">
        <v>81477</v>
      </c>
      <c r="E42" s="96"/>
      <c r="F42" s="96"/>
      <c r="L42" s="96"/>
      <c r="M42" s="96"/>
      <c r="N42" s="96"/>
    </row>
    <row r="43" spans="1:14" x14ac:dyDescent="0.25">
      <c r="A43" s="101" t="s">
        <v>344</v>
      </c>
      <c r="B43" s="139">
        <v>86398</v>
      </c>
      <c r="C43" s="137">
        <v>75509</v>
      </c>
      <c r="D43" s="132">
        <v>65600</v>
      </c>
      <c r="E43" s="96"/>
      <c r="F43" s="96"/>
      <c r="L43" s="96"/>
      <c r="M43" s="96"/>
      <c r="N43" s="96"/>
    </row>
    <row r="44" spans="1:14" x14ac:dyDescent="0.25">
      <c r="A44" s="204" t="s">
        <v>510</v>
      </c>
      <c r="B44" s="139">
        <v>83743</v>
      </c>
      <c r="C44" s="137">
        <v>89413</v>
      </c>
      <c r="D44" s="132">
        <v>68506.060606060608</v>
      </c>
      <c r="E44" s="96"/>
      <c r="F44" s="96"/>
      <c r="L44" s="96"/>
      <c r="M44" s="96"/>
      <c r="N44" s="96"/>
    </row>
    <row r="45" spans="1:14" ht="15.75" thickBot="1" x14ac:dyDescent="0.3">
      <c r="A45" s="177" t="s">
        <v>519</v>
      </c>
      <c r="B45" s="176">
        <v>56008</v>
      </c>
      <c r="C45" s="175">
        <v>73891</v>
      </c>
      <c r="D45" s="174">
        <v>59193.78238341969</v>
      </c>
      <c r="E45" s="96"/>
      <c r="F45" s="96"/>
    </row>
    <row r="46" spans="1:14" x14ac:dyDescent="0.25">
      <c r="A46" s="229" t="s">
        <v>311</v>
      </c>
      <c r="B46" s="229"/>
      <c r="E46" s="201"/>
    </row>
    <row r="47" spans="1:14" ht="27.75" customHeight="1" x14ac:dyDescent="0.25">
      <c r="A47" s="228" t="s">
        <v>298</v>
      </c>
      <c r="B47" s="228"/>
      <c r="C47" s="228"/>
      <c r="D47" s="228"/>
      <c r="E47" s="228"/>
    </row>
    <row r="48" spans="1:14" x14ac:dyDescent="0.25">
      <c r="A48" s="20" t="s">
        <v>297</v>
      </c>
    </row>
    <row r="50" spans="1:10" ht="15.75" thickBot="1" x14ac:dyDescent="0.3">
      <c r="G50" s="203"/>
      <c r="H50" s="127"/>
      <c r="I50" s="127"/>
      <c r="J50" s="127"/>
    </row>
    <row r="51" spans="1:10" ht="135.75" thickBot="1" x14ac:dyDescent="0.3">
      <c r="A51" s="100"/>
      <c r="B51" s="136" t="s">
        <v>518</v>
      </c>
      <c r="C51" s="135" t="s">
        <v>310</v>
      </c>
      <c r="D51" s="135" t="s">
        <v>309</v>
      </c>
      <c r="E51" s="135" t="s">
        <v>308</v>
      </c>
      <c r="F51" s="135" t="s">
        <v>307</v>
      </c>
      <c r="G51" s="203"/>
      <c r="H51" s="127"/>
      <c r="I51" s="127"/>
      <c r="J51" s="127"/>
    </row>
    <row r="52" spans="1:10" x14ac:dyDescent="0.25">
      <c r="A52" s="134" t="s">
        <v>306</v>
      </c>
      <c r="B52" s="133">
        <v>510.88082901554407</v>
      </c>
      <c r="C52" s="133">
        <v>644</v>
      </c>
      <c r="D52" s="131">
        <v>-0.206706787242944</v>
      </c>
      <c r="E52" s="131">
        <v>-0.21247320341022369</v>
      </c>
      <c r="F52" s="131">
        <v>-0.22002978553623842</v>
      </c>
      <c r="G52" s="203"/>
      <c r="H52" s="127"/>
      <c r="I52" s="127"/>
      <c r="J52" s="127"/>
    </row>
    <row r="53" spans="1:10" x14ac:dyDescent="0.25">
      <c r="A53" s="134" t="s">
        <v>67</v>
      </c>
      <c r="B53" s="133">
        <v>439.37823834196894</v>
      </c>
      <c r="C53" s="133">
        <v>567</v>
      </c>
      <c r="D53" s="131">
        <v>-0.22508247206001952</v>
      </c>
      <c r="E53" s="131">
        <v>-0.25106740792091709</v>
      </c>
      <c r="F53" s="131">
        <v>-0.26683886683886682</v>
      </c>
      <c r="G53" s="203"/>
      <c r="H53" s="127"/>
      <c r="I53" s="127"/>
      <c r="J53" s="127"/>
    </row>
    <row r="54" spans="1:10" x14ac:dyDescent="0.25">
      <c r="A54" s="134" t="s">
        <v>66</v>
      </c>
      <c r="B54" s="133">
        <v>216.58031088082902</v>
      </c>
      <c r="C54" s="133">
        <v>559</v>
      </c>
      <c r="D54" s="131">
        <v>-0.61255758339744359</v>
      </c>
      <c r="E54" s="131">
        <v>-0.5603552748971441</v>
      </c>
      <c r="F54" s="131">
        <v>-0.55875727825236932</v>
      </c>
      <c r="G54" s="203"/>
      <c r="H54" s="127"/>
      <c r="I54" s="127"/>
      <c r="J54" s="127"/>
    </row>
    <row r="55" spans="1:10" x14ac:dyDescent="0.25">
      <c r="A55" s="134" t="s">
        <v>68</v>
      </c>
      <c r="B55" s="133">
        <v>1158.5492227979275</v>
      </c>
      <c r="C55" s="133">
        <v>1355</v>
      </c>
      <c r="D55" s="131">
        <v>-0.1449821233963634</v>
      </c>
      <c r="E55" s="131">
        <v>-0.25568514333381198</v>
      </c>
      <c r="F55" s="131">
        <v>-0.27684890712906396</v>
      </c>
      <c r="G55" s="203"/>
      <c r="H55" s="127"/>
      <c r="I55" s="127"/>
      <c r="J55" s="127"/>
    </row>
    <row r="56" spans="1:10" x14ac:dyDescent="0.25">
      <c r="A56" s="134" t="s">
        <v>305</v>
      </c>
      <c r="B56" s="133">
        <v>10635.233160621761</v>
      </c>
      <c r="C56" s="133">
        <v>13330</v>
      </c>
      <c r="D56" s="131">
        <v>-0.20215805246648455</v>
      </c>
      <c r="E56" s="131">
        <v>-0.10349139580348232</v>
      </c>
      <c r="F56" s="131">
        <v>-5.3215010665287776E-2</v>
      </c>
      <c r="G56" s="203"/>
      <c r="H56" s="127"/>
      <c r="I56" s="127"/>
      <c r="J56" s="127"/>
    </row>
    <row r="57" spans="1:10" x14ac:dyDescent="0.25">
      <c r="A57" s="134" t="s">
        <v>56</v>
      </c>
      <c r="B57" s="133">
        <v>2062.1761658031087</v>
      </c>
      <c r="C57" s="133">
        <v>2480</v>
      </c>
      <c r="D57" s="131">
        <v>-0.16847735249874651</v>
      </c>
      <c r="E57" s="131">
        <v>-0.15576311117802522</v>
      </c>
      <c r="F57" s="131">
        <v>-0.11902156284945331</v>
      </c>
      <c r="G57" s="203"/>
      <c r="H57" s="127"/>
      <c r="I57" s="127"/>
      <c r="J57" s="127"/>
    </row>
    <row r="58" spans="1:10" x14ac:dyDescent="0.25">
      <c r="A58" s="134" t="s">
        <v>54</v>
      </c>
      <c r="B58" s="133">
        <v>2290.1554404145077</v>
      </c>
      <c r="C58" s="133">
        <v>2603</v>
      </c>
      <c r="D58" s="131">
        <v>-0.12018615427794554</v>
      </c>
      <c r="E58" s="131">
        <v>-0.10328818156633901</v>
      </c>
      <c r="F58" s="131">
        <v>-5.6459828265620349E-2</v>
      </c>
      <c r="G58" s="203"/>
      <c r="H58" s="127"/>
      <c r="I58" s="127"/>
      <c r="J58" s="127"/>
    </row>
    <row r="59" spans="1:10" x14ac:dyDescent="0.25">
      <c r="A59" s="134" t="s">
        <v>61</v>
      </c>
      <c r="B59" s="133">
        <v>2668.3937823834199</v>
      </c>
      <c r="C59" s="133">
        <v>3373</v>
      </c>
      <c r="D59" s="131">
        <v>-0.20889600285104659</v>
      </c>
      <c r="E59" s="131">
        <v>-0.20201482528218284</v>
      </c>
      <c r="F59" s="131">
        <v>-0.16155832101668799</v>
      </c>
      <c r="G59" s="203"/>
      <c r="H59" s="127"/>
      <c r="I59" s="127"/>
      <c r="J59" s="127"/>
    </row>
    <row r="60" spans="1:10" x14ac:dyDescent="0.25">
      <c r="A60" s="134" t="s">
        <v>59</v>
      </c>
      <c r="B60" s="133">
        <v>5215.5440414507775</v>
      </c>
      <c r="C60" s="133">
        <v>7019</v>
      </c>
      <c r="D60" s="131">
        <v>-0.25693915921772648</v>
      </c>
      <c r="E60" s="131">
        <v>-0.22902198497834103</v>
      </c>
      <c r="F60" s="131">
        <v>-0.20010699600559112</v>
      </c>
      <c r="G60" s="203"/>
      <c r="H60" s="127"/>
      <c r="I60" s="127"/>
      <c r="J60" s="127"/>
    </row>
    <row r="61" spans="1:10" x14ac:dyDescent="0.25">
      <c r="A61" s="134" t="s">
        <v>304</v>
      </c>
      <c r="B61" s="133">
        <v>4360.6217616580316</v>
      </c>
      <c r="C61" s="133">
        <v>5439</v>
      </c>
      <c r="D61" s="131">
        <v>-0.19826774008861348</v>
      </c>
      <c r="E61" s="131">
        <v>-0.16670025189079329</v>
      </c>
      <c r="F61" s="131">
        <v>-0.13117961940762435</v>
      </c>
      <c r="G61" s="203"/>
      <c r="H61" s="127"/>
      <c r="I61" s="127"/>
      <c r="J61" s="127"/>
    </row>
    <row r="62" spans="1:10" x14ac:dyDescent="0.25">
      <c r="A62" s="134" t="s">
        <v>303</v>
      </c>
      <c r="B62" s="133">
        <v>3238.3419689119173</v>
      </c>
      <c r="C62" s="133">
        <v>3798</v>
      </c>
      <c r="D62" s="131">
        <v>-0.14735598501529301</v>
      </c>
      <c r="E62" s="131">
        <v>-0.11930646963945113</v>
      </c>
      <c r="F62" s="131">
        <v>-5.7929509070735907E-2</v>
      </c>
      <c r="G62" s="203"/>
      <c r="H62" s="127"/>
      <c r="I62" s="127"/>
      <c r="J62" s="127"/>
    </row>
    <row r="63" spans="1:10" x14ac:dyDescent="0.25">
      <c r="A63" s="134" t="s">
        <v>55</v>
      </c>
      <c r="B63" s="133">
        <v>2632.1243523316061</v>
      </c>
      <c r="C63" s="133">
        <v>3157</v>
      </c>
      <c r="D63" s="131">
        <v>-0.16625772811795814</v>
      </c>
      <c r="E63" s="131">
        <v>-0.11253327989922868</v>
      </c>
      <c r="F63" s="131">
        <v>-3.9898916692654884E-2</v>
      </c>
      <c r="G63" s="203"/>
      <c r="H63" s="127"/>
      <c r="I63" s="127"/>
      <c r="J63" s="127"/>
    </row>
    <row r="64" spans="1:10" ht="35.25" customHeight="1" x14ac:dyDescent="0.25">
      <c r="A64" s="134" t="s">
        <v>302</v>
      </c>
      <c r="B64" s="133">
        <v>4925.3886010362694</v>
      </c>
      <c r="C64" s="133">
        <v>6082</v>
      </c>
      <c r="D64" s="131">
        <v>-0.19016958220383606</v>
      </c>
      <c r="E64" s="131">
        <v>-0.15541815456352559</v>
      </c>
      <c r="F64" s="131">
        <v>-0.11045114505439113</v>
      </c>
      <c r="G64" s="203"/>
      <c r="H64" s="127"/>
      <c r="I64" s="127"/>
      <c r="J64" s="127"/>
    </row>
    <row r="65" spans="1:10" ht="15" customHeight="1" x14ac:dyDescent="0.25">
      <c r="A65" s="134" t="s">
        <v>63</v>
      </c>
      <c r="B65" s="133">
        <v>5327.4611398963734</v>
      </c>
      <c r="C65" s="133">
        <v>6946</v>
      </c>
      <c r="D65" s="131">
        <v>-0.23301739995733184</v>
      </c>
      <c r="E65" s="131">
        <v>-0.1594238207043438</v>
      </c>
      <c r="F65" s="131">
        <v>-0.11425575238844043</v>
      </c>
      <c r="I65" s="127"/>
      <c r="J65" s="127"/>
    </row>
    <row r="66" spans="1:10" ht="32.25" customHeight="1" x14ac:dyDescent="0.25">
      <c r="A66" s="134" t="s">
        <v>53</v>
      </c>
      <c r="B66" s="133">
        <v>7968.9119170984459</v>
      </c>
      <c r="C66" s="133">
        <v>9406</v>
      </c>
      <c r="D66" s="131">
        <v>-0.15278418912412861</v>
      </c>
      <c r="E66" s="131">
        <v>-9.8693630510663044E-2</v>
      </c>
      <c r="F66" s="131">
        <v>-4.6421792562840847E-2</v>
      </c>
      <c r="I66" s="127"/>
      <c r="J66" s="127"/>
    </row>
    <row r="67" spans="1:10" x14ac:dyDescent="0.25">
      <c r="A67" s="134" t="s">
        <v>301</v>
      </c>
      <c r="B67" s="133">
        <v>4990.6735751295337</v>
      </c>
      <c r="C67" s="133">
        <v>6201</v>
      </c>
      <c r="D67" s="131">
        <v>-0.19518245845355042</v>
      </c>
      <c r="E67" s="131">
        <v>-0.17102834985113424</v>
      </c>
      <c r="F67" s="131">
        <v>-0.12815775923541772</v>
      </c>
      <c r="I67" s="127"/>
      <c r="J67" s="127"/>
    </row>
    <row r="68" spans="1:10" ht="15" customHeight="1" thickBot="1" x14ac:dyDescent="0.3">
      <c r="A68" s="130" t="s">
        <v>57</v>
      </c>
      <c r="B68" s="129">
        <v>236.26943005181349</v>
      </c>
      <c r="C68" s="129">
        <v>304</v>
      </c>
      <c r="D68" s="128">
        <v>-0.2227979274611398</v>
      </c>
      <c r="E68" s="128">
        <v>-7.8881949049426359E-3</v>
      </c>
      <c r="F68" s="128">
        <v>4.0411981449717249E-2</v>
      </c>
    </row>
    <row r="69" spans="1:10" ht="15.75" thickBot="1" x14ac:dyDescent="0.3">
      <c r="A69" s="126" t="s">
        <v>517</v>
      </c>
      <c r="B69" s="125">
        <v>59193.78238341969</v>
      </c>
      <c r="C69" s="124">
        <v>73891</v>
      </c>
      <c r="D69" s="123">
        <v>-0.19890402913183353</v>
      </c>
      <c r="E69" s="123">
        <v>-0.15234453561816408</v>
      </c>
      <c r="F69" s="123">
        <v>-0.10903923935109017</v>
      </c>
    </row>
    <row r="70" spans="1:10" x14ac:dyDescent="0.25">
      <c r="A70" s="20" t="s">
        <v>300</v>
      </c>
      <c r="B70" s="96"/>
      <c r="C70" s="96"/>
    </row>
    <row r="71" spans="1:10" x14ac:dyDescent="0.25">
      <c r="A71" s="20" t="s">
        <v>299</v>
      </c>
    </row>
    <row r="72" spans="1:10" ht="35.25" customHeight="1" x14ac:dyDescent="0.25">
      <c r="A72" s="228" t="s">
        <v>298</v>
      </c>
      <c r="B72" s="228"/>
      <c r="C72" s="228"/>
      <c r="D72" s="228"/>
      <c r="E72" s="228"/>
      <c r="F72" s="228"/>
    </row>
    <row r="73" spans="1:10" x14ac:dyDescent="0.25">
      <c r="A73" s="20" t="s">
        <v>297</v>
      </c>
      <c r="B73" s="96"/>
      <c r="C73" s="96"/>
      <c r="D73" s="96"/>
      <c r="E73" s="96"/>
      <c r="F73" s="96"/>
    </row>
    <row r="74" spans="1:10" x14ac:dyDescent="0.25">
      <c r="B74" s="96"/>
      <c r="C74" s="96"/>
      <c r="D74" s="96"/>
      <c r="E74" s="96"/>
      <c r="F74" s="96"/>
    </row>
  </sheetData>
  <mergeCells count="5">
    <mergeCell ref="A72:F72"/>
    <mergeCell ref="A47:E47"/>
    <mergeCell ref="A22:B22"/>
    <mergeCell ref="A23:E23"/>
    <mergeCell ref="A46:B4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2" workbookViewId="0">
      <selection activeCell="C25" sqref="C25"/>
    </sheetView>
  </sheetViews>
  <sheetFormatPr baseColWidth="10" defaultColWidth="11.42578125" defaultRowHeight="15" x14ac:dyDescent="0.25"/>
  <cols>
    <col min="1" max="1" width="11.42578125" style="95"/>
    <col min="2" max="2" width="18.42578125" style="95" customWidth="1"/>
    <col min="3" max="3" width="21.42578125" style="95" customWidth="1"/>
    <col min="4" max="16384" width="11.42578125" style="95"/>
  </cols>
  <sheetData>
    <row r="1" spans="1:3" x14ac:dyDescent="0.25">
      <c r="A1" s="15" t="s">
        <v>516</v>
      </c>
      <c r="B1" s="20"/>
      <c r="C1" s="20"/>
    </row>
    <row r="2" spans="1:3" x14ac:dyDescent="0.25">
      <c r="A2" s="107"/>
      <c r="B2" s="107"/>
      <c r="C2" s="107"/>
    </row>
    <row r="3" spans="1:3" x14ac:dyDescent="0.25">
      <c r="A3" s="122"/>
      <c r="B3" s="121">
        <v>2019</v>
      </c>
      <c r="C3" s="121">
        <v>2020</v>
      </c>
    </row>
    <row r="4" spans="1:3" x14ac:dyDescent="0.25">
      <c r="A4" s="120" t="s">
        <v>326</v>
      </c>
      <c r="B4" s="184">
        <v>14597</v>
      </c>
      <c r="C4" s="184">
        <f>'[4]Source PE'!B8</f>
        <v>14758</v>
      </c>
    </row>
    <row r="5" spans="1:3" x14ac:dyDescent="0.25">
      <c r="A5" s="120" t="s">
        <v>327</v>
      </c>
      <c r="B5" s="184">
        <v>7879</v>
      </c>
      <c r="C5" s="184">
        <f>'[4]Source PE'!B9</f>
        <v>9721</v>
      </c>
    </row>
    <row r="6" spans="1:3" x14ac:dyDescent="0.25">
      <c r="A6" s="120" t="s">
        <v>328</v>
      </c>
      <c r="B6" s="184">
        <v>10570</v>
      </c>
      <c r="C6" s="184">
        <f>'[4]Source PE'!B10</f>
        <v>14356</v>
      </c>
    </row>
    <row r="7" spans="1:3" x14ac:dyDescent="0.25">
      <c r="A7" s="120" t="s">
        <v>329</v>
      </c>
      <c r="B7" s="184">
        <v>12222</v>
      </c>
      <c r="C7" s="184">
        <f>'[4]Source PE'!B11</f>
        <v>15873</v>
      </c>
    </row>
    <row r="8" spans="1:3" x14ac:dyDescent="0.25">
      <c r="A8" s="120" t="s">
        <v>330</v>
      </c>
      <c r="B8" s="184">
        <v>13510</v>
      </c>
      <c r="C8" s="184">
        <f>'[4]Source PE'!B12</f>
        <v>16009</v>
      </c>
    </row>
    <row r="9" spans="1:3" x14ac:dyDescent="0.25">
      <c r="A9" s="120" t="s">
        <v>331</v>
      </c>
      <c r="B9" s="184">
        <v>14232</v>
      </c>
      <c r="C9" s="184">
        <f>'[4]Source PE'!B13</f>
        <v>17227</v>
      </c>
    </row>
    <row r="10" spans="1:3" x14ac:dyDescent="0.25">
      <c r="A10" s="120" t="s">
        <v>332</v>
      </c>
      <c r="B10" s="184">
        <v>15499</v>
      </c>
      <c r="C10" s="184">
        <f>'[4]Source PE'!B14</f>
        <v>17823</v>
      </c>
    </row>
    <row r="11" spans="1:3" x14ac:dyDescent="0.25">
      <c r="A11" s="120" t="s">
        <v>333</v>
      </c>
      <c r="B11" s="184">
        <v>14063</v>
      </c>
      <c r="C11" s="184">
        <f>'[4]Source PE'!B15</f>
        <v>18961</v>
      </c>
    </row>
    <row r="12" spans="1:3" x14ac:dyDescent="0.25">
      <c r="A12" s="120" t="s">
        <v>343</v>
      </c>
      <c r="B12" s="184">
        <v>16783</v>
      </c>
      <c r="C12" s="184">
        <f>'[4]Source PE'!B16</f>
        <v>17226</v>
      </c>
    </row>
    <row r="13" spans="1:3" x14ac:dyDescent="0.25">
      <c r="A13" s="120" t="s">
        <v>291</v>
      </c>
      <c r="B13" s="186">
        <v>16432</v>
      </c>
      <c r="C13" s="184">
        <f>'[4]Source PE'!B17</f>
        <v>13610</v>
      </c>
    </row>
    <row r="14" spans="1:3" x14ac:dyDescent="0.25">
      <c r="A14" s="120" t="s">
        <v>290</v>
      </c>
      <c r="B14" s="186">
        <v>16765</v>
      </c>
      <c r="C14" s="184">
        <f>'[4]Source PE'!B18</f>
        <v>22742</v>
      </c>
    </row>
    <row r="15" spans="1:3" x14ac:dyDescent="0.25">
      <c r="A15" s="120" t="s">
        <v>289</v>
      </c>
      <c r="B15" s="186">
        <v>17107</v>
      </c>
      <c r="C15" s="184">
        <f>'[4]Source PE'!B19</f>
        <v>7230</v>
      </c>
    </row>
    <row r="16" spans="1:3" x14ac:dyDescent="0.25">
      <c r="A16" s="120" t="s">
        <v>288</v>
      </c>
      <c r="B16" s="186">
        <v>18126</v>
      </c>
      <c r="C16" s="184">
        <f>'[4]Source PE'!B20</f>
        <v>5308</v>
      </c>
    </row>
    <row r="17" spans="1:4" x14ac:dyDescent="0.25">
      <c r="A17" s="120" t="s">
        <v>287</v>
      </c>
      <c r="B17" s="186">
        <v>18204</v>
      </c>
      <c r="C17" s="184">
        <f>'[4]Source PE'!B21</f>
        <v>4846</v>
      </c>
    </row>
    <row r="18" spans="1:4" x14ac:dyDescent="0.25">
      <c r="A18" s="120" t="s">
        <v>286</v>
      </c>
      <c r="B18" s="186">
        <v>18560</v>
      </c>
      <c r="C18" s="184">
        <f>'[4]Source PE'!B22</f>
        <v>4474</v>
      </c>
    </row>
    <row r="19" spans="1:4" x14ac:dyDescent="0.25">
      <c r="A19" s="120" t="s">
        <v>285</v>
      </c>
      <c r="B19" s="185">
        <f>'[4]Historique hebdo 2019'!E20</f>
        <v>15788</v>
      </c>
      <c r="C19" s="184">
        <f>'[4]Source PE'!B23</f>
        <v>4220</v>
      </c>
    </row>
    <row r="20" spans="1:4" x14ac:dyDescent="0.25">
      <c r="A20" s="120" t="s">
        <v>284</v>
      </c>
      <c r="B20" s="185">
        <f>'[4]Historique hebdo 2019'!E21</f>
        <v>13099</v>
      </c>
      <c r="C20" s="184">
        <f>'[4]Source PE'!B24</f>
        <v>6344</v>
      </c>
    </row>
    <row r="21" spans="1:4" x14ac:dyDescent="0.25">
      <c r="A21" s="120" t="s">
        <v>338</v>
      </c>
      <c r="B21" s="185">
        <f>'[4]Historique hebdo 2019'!E22</f>
        <v>14207</v>
      </c>
      <c r="C21" s="184">
        <f>'[4]Source PE'!B25</f>
        <v>5855</v>
      </c>
    </row>
    <row r="22" spans="1:4" x14ac:dyDescent="0.25">
      <c r="A22" s="120" t="s">
        <v>508</v>
      </c>
      <c r="B22" s="185">
        <f>'[4]Historique hebdo 2019'!E23</f>
        <v>13969</v>
      </c>
      <c r="C22" s="184">
        <f>'[4]Source PE'!B26</f>
        <v>5766</v>
      </c>
    </row>
    <row r="23" spans="1:4" x14ac:dyDescent="0.25">
      <c r="A23" s="95" t="s">
        <v>515</v>
      </c>
      <c r="B23" s="185">
        <v>16713</v>
      </c>
      <c r="C23" s="184">
        <v>10485</v>
      </c>
    </row>
    <row r="24" spans="1:4" x14ac:dyDescent="0.25">
      <c r="C24" s="119"/>
    </row>
    <row r="25" spans="1:4" x14ac:dyDescent="0.25">
      <c r="A25" s="13" t="s">
        <v>342</v>
      </c>
      <c r="C25"/>
      <c r="D25"/>
    </row>
    <row r="26" spans="1:4" x14ac:dyDescent="0.25">
      <c r="A26"/>
      <c r="B26"/>
      <c r="C26"/>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ane xSplit="1" ySplit="3" topLeftCell="E4" activePane="bottomRight" state="frozen"/>
      <selection activeCell="E2" sqref="E2"/>
      <selection pane="topRight" activeCell="E2" sqref="E2"/>
      <selection pane="bottomLeft" activeCell="E2" sqref="E2"/>
      <selection pane="bottomRight" activeCell="A11" sqref="A11"/>
    </sheetView>
  </sheetViews>
  <sheetFormatPr baseColWidth="10" defaultColWidth="11.42578125" defaultRowHeight="15" x14ac:dyDescent="0.25"/>
  <cols>
    <col min="1" max="1" width="21.7109375" style="20" customWidth="1"/>
    <col min="2" max="3" width="28.42578125" style="20" customWidth="1"/>
    <col min="4" max="16384" width="11.42578125" style="20"/>
  </cols>
  <sheetData>
    <row r="1" spans="1:3" x14ac:dyDescent="0.25">
      <c r="A1" s="15" t="s">
        <v>365</v>
      </c>
    </row>
    <row r="3" spans="1:3" x14ac:dyDescent="0.25">
      <c r="A3" s="107"/>
      <c r="B3" s="108">
        <v>2019</v>
      </c>
      <c r="C3" s="108">
        <v>2020</v>
      </c>
    </row>
    <row r="4" spans="1:3" x14ac:dyDescent="0.25">
      <c r="A4" s="109" t="s">
        <v>326</v>
      </c>
      <c r="B4" s="110">
        <v>5470</v>
      </c>
      <c r="C4" s="110">
        <v>2118</v>
      </c>
    </row>
    <row r="5" spans="1:3" x14ac:dyDescent="0.25">
      <c r="A5" s="109" t="s">
        <v>327</v>
      </c>
      <c r="B5" s="110">
        <v>2400</v>
      </c>
      <c r="C5" s="110">
        <v>1379</v>
      </c>
    </row>
    <row r="6" spans="1:3" x14ac:dyDescent="0.25">
      <c r="A6" s="109" t="s">
        <v>328</v>
      </c>
      <c r="B6" s="110">
        <v>1527</v>
      </c>
      <c r="C6" s="110">
        <v>1022</v>
      </c>
    </row>
    <row r="7" spans="1:3" x14ac:dyDescent="0.25">
      <c r="A7" s="109" t="s">
        <v>329</v>
      </c>
      <c r="B7" s="110">
        <v>1798</v>
      </c>
      <c r="C7" s="110">
        <v>1538</v>
      </c>
    </row>
    <row r="8" spans="1:3" x14ac:dyDescent="0.25">
      <c r="A8" s="202" t="s">
        <v>330</v>
      </c>
      <c r="B8" s="110">
        <v>3495</v>
      </c>
      <c r="C8" s="110">
        <v>2271</v>
      </c>
    </row>
    <row r="9" spans="1:3" x14ac:dyDescent="0.25">
      <c r="A9" s="202" t="s">
        <v>331</v>
      </c>
      <c r="B9" s="110">
        <v>1116</v>
      </c>
      <c r="C9" s="110">
        <v>1161</v>
      </c>
    </row>
    <row r="10" spans="1:3" x14ac:dyDescent="0.25">
      <c r="A10" s="202" t="s">
        <v>332</v>
      </c>
      <c r="B10" s="110">
        <v>1260</v>
      </c>
      <c r="C10" s="110">
        <v>991</v>
      </c>
    </row>
    <row r="11" spans="1:3" x14ac:dyDescent="0.25">
      <c r="A11" s="202" t="s">
        <v>333</v>
      </c>
      <c r="B11" s="110">
        <v>841</v>
      </c>
      <c r="C11" s="110">
        <v>917</v>
      </c>
    </row>
    <row r="12" spans="1:3" ht="17.25" x14ac:dyDescent="0.25">
      <c r="A12" s="202" t="s">
        <v>334</v>
      </c>
      <c r="B12" s="110">
        <v>3928</v>
      </c>
      <c r="C12" s="110">
        <v>2202</v>
      </c>
    </row>
    <row r="13" spans="1:3" x14ac:dyDescent="0.25">
      <c r="A13" s="202" t="s">
        <v>291</v>
      </c>
      <c r="B13" s="110">
        <v>1349</v>
      </c>
      <c r="C13" s="110">
        <v>1296</v>
      </c>
    </row>
    <row r="14" spans="1:3" x14ac:dyDescent="0.25">
      <c r="A14" s="202" t="s">
        <v>290</v>
      </c>
      <c r="B14" s="110">
        <v>1893</v>
      </c>
      <c r="C14" s="110">
        <v>1007</v>
      </c>
    </row>
    <row r="15" spans="1:3" x14ac:dyDescent="0.25">
      <c r="A15" s="202" t="s">
        <v>289</v>
      </c>
      <c r="B15" s="110">
        <v>1068</v>
      </c>
      <c r="C15" s="110">
        <v>700</v>
      </c>
    </row>
    <row r="16" spans="1:3" x14ac:dyDescent="0.25">
      <c r="A16" s="202" t="s">
        <v>288</v>
      </c>
      <c r="B16" s="110">
        <v>828</v>
      </c>
      <c r="C16" s="110">
        <v>331</v>
      </c>
    </row>
    <row r="17" spans="1:5" x14ac:dyDescent="0.25">
      <c r="A17" s="202" t="s">
        <v>287</v>
      </c>
      <c r="B17" s="110">
        <v>4105</v>
      </c>
      <c r="C17" s="110">
        <v>1243</v>
      </c>
    </row>
    <row r="18" spans="1:5" x14ac:dyDescent="0.25">
      <c r="A18" s="202" t="s">
        <v>286</v>
      </c>
      <c r="B18" s="110">
        <v>1156</v>
      </c>
      <c r="C18" s="110">
        <v>376</v>
      </c>
    </row>
    <row r="19" spans="1:5" x14ac:dyDescent="0.25">
      <c r="A19" s="202" t="s">
        <v>285</v>
      </c>
      <c r="B19" s="110">
        <v>1440</v>
      </c>
      <c r="C19" s="110">
        <v>457</v>
      </c>
    </row>
    <row r="20" spans="1:5" x14ac:dyDescent="0.25">
      <c r="A20" s="111" t="s">
        <v>284</v>
      </c>
      <c r="B20" s="110">
        <v>1002</v>
      </c>
      <c r="C20" s="110">
        <v>306</v>
      </c>
    </row>
    <row r="21" spans="1:5" x14ac:dyDescent="0.25">
      <c r="A21" s="111" t="s">
        <v>338</v>
      </c>
      <c r="B21" s="110">
        <v>3595</v>
      </c>
      <c r="C21" s="110">
        <v>847</v>
      </c>
    </row>
    <row r="22" spans="1:5" x14ac:dyDescent="0.25">
      <c r="A22" s="111" t="s">
        <v>508</v>
      </c>
      <c r="B22" s="110">
        <v>1106</v>
      </c>
      <c r="C22" s="110">
        <v>374</v>
      </c>
    </row>
    <row r="23" spans="1:5" x14ac:dyDescent="0.25">
      <c r="A23" s="111" t="s">
        <v>514</v>
      </c>
      <c r="B23" s="110">
        <v>1456</v>
      </c>
      <c r="C23" s="110">
        <v>391</v>
      </c>
    </row>
    <row r="25" spans="1:5" x14ac:dyDescent="0.25">
      <c r="A25" s="20" t="s">
        <v>335</v>
      </c>
      <c r="B25" s="112"/>
    </row>
    <row r="26" spans="1:5" x14ac:dyDescent="0.25">
      <c r="B26" s="113"/>
      <c r="D26" s="112"/>
    </row>
    <row r="27" spans="1:5" x14ac:dyDescent="0.25">
      <c r="A27" s="20" t="s">
        <v>341</v>
      </c>
      <c r="B27" s="114"/>
      <c r="C27" s="118">
        <f>SUM(C15:C23)</f>
        <v>5025</v>
      </c>
      <c r="D27" s="112"/>
      <c r="E27" s="112"/>
    </row>
    <row r="28" spans="1:5" x14ac:dyDescent="0.25">
      <c r="A28" s="20" t="s">
        <v>340</v>
      </c>
      <c r="C28" s="118">
        <f>SUM(B15:B23)</f>
        <v>15756</v>
      </c>
      <c r="D28" s="114"/>
      <c r="E28" s="112"/>
    </row>
    <row r="29" spans="1:5" x14ac:dyDescent="0.25">
      <c r="A29" s="20" t="s">
        <v>339</v>
      </c>
      <c r="C29" s="117">
        <f>(C27-C28)/C28</f>
        <v>-0.68107387661843111</v>
      </c>
    </row>
    <row r="30" spans="1:5" x14ac:dyDescent="0.25">
      <c r="E30" s="112"/>
    </row>
    <row r="31" spans="1:5" x14ac:dyDescent="0.25">
      <c r="D31" s="112"/>
      <c r="E31" s="112"/>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pane xSplit="1" ySplit="3" topLeftCell="B4" activePane="bottomRight" state="frozen"/>
      <selection activeCell="E2" sqref="E2"/>
      <selection pane="topRight" activeCell="E2" sqref="E2"/>
      <selection pane="bottomLeft" activeCell="E2" sqref="E2"/>
      <selection pane="bottomRight" activeCell="B5" sqref="B5"/>
    </sheetView>
  </sheetViews>
  <sheetFormatPr baseColWidth="10" defaultColWidth="11.42578125" defaultRowHeight="15" x14ac:dyDescent="0.25"/>
  <cols>
    <col min="1" max="1" width="21.7109375" style="20" customWidth="1"/>
    <col min="2" max="2" width="28.42578125" style="20" customWidth="1"/>
    <col min="3" max="16384" width="11.42578125" style="20"/>
  </cols>
  <sheetData>
    <row r="1" spans="1:2" x14ac:dyDescent="0.25">
      <c r="A1" s="15" t="s">
        <v>366</v>
      </c>
      <c r="B1"/>
    </row>
    <row r="2" spans="1:2" x14ac:dyDescent="0.25">
      <c r="A2"/>
      <c r="B2"/>
    </row>
    <row r="3" spans="1:2" x14ac:dyDescent="0.25">
      <c r="A3"/>
      <c r="B3" s="115">
        <v>2020</v>
      </c>
    </row>
    <row r="4" spans="1:2" x14ac:dyDescent="0.25">
      <c r="A4" s="109" t="s">
        <v>326</v>
      </c>
      <c r="B4" s="110">
        <v>188</v>
      </c>
    </row>
    <row r="5" spans="1:2" x14ac:dyDescent="0.25">
      <c r="A5" s="109" t="s">
        <v>327</v>
      </c>
      <c r="B5" s="110">
        <v>397</v>
      </c>
    </row>
    <row r="6" spans="1:2" x14ac:dyDescent="0.25">
      <c r="A6" s="109" t="s">
        <v>328</v>
      </c>
      <c r="B6" s="110">
        <v>465</v>
      </c>
    </row>
    <row r="7" spans="1:2" x14ac:dyDescent="0.25">
      <c r="A7" s="109" t="s">
        <v>329</v>
      </c>
      <c r="B7" s="110">
        <v>444</v>
      </c>
    </row>
    <row r="8" spans="1:2" x14ac:dyDescent="0.25">
      <c r="A8" s="202" t="s">
        <v>330</v>
      </c>
      <c r="B8" s="110">
        <v>531</v>
      </c>
    </row>
    <row r="9" spans="1:2" x14ac:dyDescent="0.25">
      <c r="A9" s="202" t="s">
        <v>331</v>
      </c>
      <c r="B9" s="110">
        <v>665</v>
      </c>
    </row>
    <row r="10" spans="1:2" x14ac:dyDescent="0.25">
      <c r="A10" s="202" t="s">
        <v>332</v>
      </c>
      <c r="B10" s="110">
        <v>582</v>
      </c>
    </row>
    <row r="11" spans="1:2" x14ac:dyDescent="0.25">
      <c r="A11" s="202" t="s">
        <v>333</v>
      </c>
      <c r="B11" s="110">
        <v>679</v>
      </c>
    </row>
    <row r="12" spans="1:2" ht="17.25" x14ac:dyDescent="0.25">
      <c r="A12" s="202" t="s">
        <v>334</v>
      </c>
      <c r="B12" s="110">
        <v>610</v>
      </c>
    </row>
    <row r="13" spans="1:2" x14ac:dyDescent="0.25">
      <c r="A13" s="202" t="s">
        <v>291</v>
      </c>
      <c r="B13" s="110">
        <v>703</v>
      </c>
    </row>
    <row r="14" spans="1:2" x14ac:dyDescent="0.25">
      <c r="A14" s="202" t="s">
        <v>290</v>
      </c>
      <c r="B14" s="110">
        <v>820</v>
      </c>
    </row>
    <row r="15" spans="1:2" x14ac:dyDescent="0.25">
      <c r="A15" s="202" t="s">
        <v>289</v>
      </c>
      <c r="B15" s="110">
        <v>511</v>
      </c>
    </row>
    <row r="16" spans="1:2" x14ac:dyDescent="0.25">
      <c r="A16" s="202" t="s">
        <v>288</v>
      </c>
      <c r="B16" s="110">
        <v>351</v>
      </c>
    </row>
    <row r="17" spans="1:4" x14ac:dyDescent="0.25">
      <c r="A17" s="202" t="s">
        <v>287</v>
      </c>
      <c r="B17" s="110">
        <v>407</v>
      </c>
    </row>
    <row r="18" spans="1:4" x14ac:dyDescent="0.25">
      <c r="A18" s="202" t="s">
        <v>286</v>
      </c>
      <c r="B18" s="110">
        <v>203</v>
      </c>
    </row>
    <row r="19" spans="1:4" x14ac:dyDescent="0.25">
      <c r="A19" s="202" t="s">
        <v>285</v>
      </c>
      <c r="B19" s="110">
        <v>223</v>
      </c>
    </row>
    <row r="20" spans="1:4" x14ac:dyDescent="0.25">
      <c r="A20" s="111" t="s">
        <v>284</v>
      </c>
      <c r="B20" s="110">
        <v>310</v>
      </c>
    </row>
    <row r="21" spans="1:4" x14ac:dyDescent="0.25">
      <c r="A21" s="111" t="s">
        <v>338</v>
      </c>
      <c r="B21" s="110">
        <v>199</v>
      </c>
    </row>
    <row r="22" spans="1:4" x14ac:dyDescent="0.25">
      <c r="B22" s="110"/>
    </row>
    <row r="23" spans="1:4" x14ac:dyDescent="0.25">
      <c r="A23" t="s">
        <v>336</v>
      </c>
    </row>
    <row r="25" spans="1:4" x14ac:dyDescent="0.25">
      <c r="A25" s="20" t="s">
        <v>341</v>
      </c>
      <c r="B25" s="113">
        <f>SUM(B15:B21)</f>
        <v>2204</v>
      </c>
      <c r="C25" s="118"/>
    </row>
    <row r="26" spans="1:4" x14ac:dyDescent="0.25">
      <c r="A26" s="20" t="s">
        <v>340</v>
      </c>
      <c r="B26" s="112">
        <f>SUM(B7:B13)</f>
        <v>4214</v>
      </c>
      <c r="C26" s="118"/>
    </row>
    <row r="27" spans="1:4" x14ac:dyDescent="0.25">
      <c r="A27" s="20" t="s">
        <v>339</v>
      </c>
      <c r="B27" s="117">
        <f>(B25-B26)/B26</f>
        <v>-0.47698149027052683</v>
      </c>
      <c r="C27" s="117"/>
      <c r="D27" s="112"/>
    </row>
    <row r="28" spans="1:4" x14ac:dyDescent="0.25">
      <c r="C28" s="114"/>
      <c r="D28" s="11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baseColWidth="10" defaultRowHeight="15" x14ac:dyDescent="0.25"/>
  <cols>
    <col min="1" max="1" width="22" customWidth="1"/>
    <col min="2" max="2" width="25.140625" customWidth="1"/>
  </cols>
  <sheetData>
    <row r="1" spans="1:2" x14ac:dyDescent="0.25">
      <c r="A1" s="15" t="s">
        <v>367</v>
      </c>
    </row>
    <row r="3" spans="1:2" x14ac:dyDescent="0.25">
      <c r="A3" s="202" t="s">
        <v>296</v>
      </c>
      <c r="B3">
        <v>94</v>
      </c>
    </row>
    <row r="4" spans="1:2" x14ac:dyDescent="0.25">
      <c r="A4" s="202" t="s">
        <v>295</v>
      </c>
      <c r="B4">
        <v>103</v>
      </c>
    </row>
    <row r="5" spans="1:2" x14ac:dyDescent="0.25">
      <c r="A5" s="202" t="s">
        <v>294</v>
      </c>
      <c r="B5">
        <v>109</v>
      </c>
    </row>
    <row r="6" spans="1:2" x14ac:dyDescent="0.25">
      <c r="A6" s="202" t="s">
        <v>293</v>
      </c>
      <c r="B6">
        <v>120</v>
      </c>
    </row>
    <row r="7" spans="1:2" ht="17.25" x14ac:dyDescent="0.25">
      <c r="A7" s="202" t="s">
        <v>292</v>
      </c>
      <c r="B7">
        <v>97</v>
      </c>
    </row>
    <row r="8" spans="1:2" x14ac:dyDescent="0.25">
      <c r="A8" s="202" t="s">
        <v>291</v>
      </c>
      <c r="B8">
        <v>108</v>
      </c>
    </row>
    <row r="9" spans="1:2" x14ac:dyDescent="0.25">
      <c r="A9" s="202" t="s">
        <v>290</v>
      </c>
      <c r="B9">
        <v>100</v>
      </c>
    </row>
    <row r="10" spans="1:2" x14ac:dyDescent="0.25">
      <c r="A10" s="202" t="s">
        <v>289</v>
      </c>
      <c r="B10">
        <v>73</v>
      </c>
    </row>
    <row r="11" spans="1:2" x14ac:dyDescent="0.25">
      <c r="A11" s="202" t="s">
        <v>288</v>
      </c>
      <c r="B11">
        <v>61</v>
      </c>
    </row>
    <row r="12" spans="1:2" x14ac:dyDescent="0.25">
      <c r="A12" s="202" t="s">
        <v>287</v>
      </c>
      <c r="B12">
        <v>66</v>
      </c>
    </row>
    <row r="13" spans="1:2" x14ac:dyDescent="0.25">
      <c r="A13" s="202" t="s">
        <v>286</v>
      </c>
      <c r="B13">
        <v>64</v>
      </c>
    </row>
    <row r="14" spans="1:2" x14ac:dyDescent="0.25">
      <c r="A14" s="202" t="s">
        <v>285</v>
      </c>
      <c r="B14">
        <v>62</v>
      </c>
    </row>
    <row r="15" spans="1:2" x14ac:dyDescent="0.25">
      <c r="A15" s="202" t="s">
        <v>284</v>
      </c>
      <c r="B15">
        <v>76</v>
      </c>
    </row>
    <row r="16" spans="1:2" x14ac:dyDescent="0.25">
      <c r="A16" s="202" t="s">
        <v>338</v>
      </c>
      <c r="B16">
        <v>55</v>
      </c>
    </row>
    <row r="17" spans="1:3" x14ac:dyDescent="0.25">
      <c r="A17" s="202" t="s">
        <v>508</v>
      </c>
      <c r="B17">
        <v>56</v>
      </c>
    </row>
    <row r="18" spans="1:3" x14ac:dyDescent="0.25">
      <c r="A18" s="202" t="s">
        <v>514</v>
      </c>
      <c r="B18">
        <v>73</v>
      </c>
    </row>
    <row r="19" spans="1:3" x14ac:dyDescent="0.25">
      <c r="A19" s="202"/>
    </row>
    <row r="20" spans="1:3" ht="15" customHeight="1" x14ac:dyDescent="0.25">
      <c r="A20" s="230" t="s">
        <v>283</v>
      </c>
      <c r="B20" s="230"/>
      <c r="C20" s="230"/>
    </row>
    <row r="21" spans="1:3" x14ac:dyDescent="0.25">
      <c r="A21" s="13" t="s">
        <v>282</v>
      </c>
    </row>
    <row r="22" spans="1:3" x14ac:dyDescent="0.25">
      <c r="A22" s="13"/>
    </row>
  </sheetData>
  <mergeCells count="1">
    <mergeCell ref="A20:C2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2" ySplit="3" topLeftCell="C4" activePane="bottomRight" state="frozen"/>
      <selection activeCell="C89" sqref="C89"/>
      <selection pane="topRight" activeCell="C89" sqref="C89"/>
      <selection pane="bottomLeft" activeCell="C89" sqref="C89"/>
      <selection pane="bottomRight"/>
    </sheetView>
  </sheetViews>
  <sheetFormatPr baseColWidth="10" defaultRowHeight="15" x14ac:dyDescent="0.25"/>
  <cols>
    <col min="1" max="1" width="11.42578125" style="154"/>
    <col min="2" max="2" width="91" style="154" bestFit="1" customWidth="1"/>
    <col min="3" max="6" width="15.7109375" style="154" customWidth="1"/>
    <col min="7" max="16384" width="11.42578125" style="154"/>
  </cols>
  <sheetData>
    <row r="1" spans="1:12" x14ac:dyDescent="0.25">
      <c r="A1" s="162" t="s">
        <v>91</v>
      </c>
    </row>
    <row r="2" spans="1:12" ht="15.75" thickBot="1" x14ac:dyDescent="0.3">
      <c r="A2" s="162"/>
    </row>
    <row r="3" spans="1:12" ht="36.75" thickBot="1" x14ac:dyDescent="0.3">
      <c r="A3" s="94" t="s">
        <v>277</v>
      </c>
      <c r="B3" s="94" t="s">
        <v>276</v>
      </c>
      <c r="C3" s="93" t="s">
        <v>275</v>
      </c>
      <c r="D3" s="93" t="s">
        <v>274</v>
      </c>
      <c r="E3" s="93" t="s">
        <v>273</v>
      </c>
      <c r="F3" s="93" t="s">
        <v>272</v>
      </c>
    </row>
    <row r="4" spans="1:12" x14ac:dyDescent="0.25">
      <c r="A4" s="92" t="s">
        <v>271</v>
      </c>
      <c r="B4" s="91" t="s">
        <v>270</v>
      </c>
      <c r="C4" s="90">
        <v>9891</v>
      </c>
      <c r="D4" s="90">
        <v>9176</v>
      </c>
      <c r="E4" s="90">
        <v>38675</v>
      </c>
      <c r="F4" s="90">
        <v>15332372.449999979</v>
      </c>
      <c r="G4" s="155"/>
      <c r="H4" s="155"/>
      <c r="I4" s="155"/>
      <c r="J4" s="155"/>
      <c r="K4" s="155"/>
      <c r="L4" s="155"/>
    </row>
    <row r="5" spans="1:12" x14ac:dyDescent="0.25">
      <c r="A5" s="92" t="s">
        <v>269</v>
      </c>
      <c r="B5" s="91" t="s">
        <v>268</v>
      </c>
      <c r="C5" s="90">
        <v>1058</v>
      </c>
      <c r="D5" s="90">
        <v>1007</v>
      </c>
      <c r="E5" s="90">
        <v>8056</v>
      </c>
      <c r="F5" s="90">
        <v>4515365.54</v>
      </c>
      <c r="G5" s="155"/>
      <c r="H5" s="155"/>
      <c r="J5" s="155"/>
      <c r="K5" s="155"/>
    </row>
    <row r="6" spans="1:12" x14ac:dyDescent="0.25">
      <c r="A6" s="92" t="s">
        <v>267</v>
      </c>
      <c r="B6" s="91" t="s">
        <v>266</v>
      </c>
      <c r="C6" s="90">
        <v>2326</v>
      </c>
      <c r="D6" s="90">
        <v>2142</v>
      </c>
      <c r="E6" s="90">
        <v>10602</v>
      </c>
      <c r="F6" s="90">
        <v>4956251.2</v>
      </c>
      <c r="H6" s="155"/>
      <c r="I6" s="155"/>
      <c r="J6" s="155"/>
      <c r="K6" s="155"/>
      <c r="L6" s="155"/>
    </row>
    <row r="7" spans="1:12" x14ac:dyDescent="0.25">
      <c r="A7" s="92" t="s">
        <v>265</v>
      </c>
      <c r="B7" s="91" t="s">
        <v>264</v>
      </c>
      <c r="C7" s="90">
        <v>7</v>
      </c>
      <c r="D7" s="90">
        <v>7</v>
      </c>
      <c r="E7" s="90">
        <v>208</v>
      </c>
      <c r="F7" s="90">
        <v>71523</v>
      </c>
    </row>
    <row r="8" spans="1:12" x14ac:dyDescent="0.25">
      <c r="A8" s="92" t="s">
        <v>263</v>
      </c>
      <c r="B8" s="91" t="s">
        <v>262</v>
      </c>
      <c r="C8" s="90">
        <v>17</v>
      </c>
      <c r="D8" s="90">
        <v>16</v>
      </c>
      <c r="E8" s="90">
        <v>195</v>
      </c>
      <c r="F8" s="90">
        <v>112509</v>
      </c>
    </row>
    <row r="9" spans="1:12" x14ac:dyDescent="0.25">
      <c r="A9" s="92" t="s">
        <v>261</v>
      </c>
      <c r="B9" s="91" t="s">
        <v>260</v>
      </c>
      <c r="C9" s="90">
        <v>1742</v>
      </c>
      <c r="D9" s="90">
        <v>1692</v>
      </c>
      <c r="E9" s="90">
        <v>16357</v>
      </c>
      <c r="F9" s="90">
        <v>8993569</v>
      </c>
    </row>
    <row r="10" spans="1:12" x14ac:dyDescent="0.25">
      <c r="A10" s="92" t="s">
        <v>259</v>
      </c>
      <c r="B10" s="91" t="s">
        <v>258</v>
      </c>
      <c r="C10" s="90">
        <v>28</v>
      </c>
      <c r="D10" s="90">
        <v>25</v>
      </c>
      <c r="E10" s="90">
        <v>804</v>
      </c>
      <c r="F10" s="90">
        <v>330005</v>
      </c>
    </row>
    <row r="11" spans="1:12" x14ac:dyDescent="0.25">
      <c r="A11" s="92" t="s">
        <v>257</v>
      </c>
      <c r="B11" s="91" t="s">
        <v>256</v>
      </c>
      <c r="C11" s="90">
        <v>28458</v>
      </c>
      <c r="D11" s="90">
        <v>27137</v>
      </c>
      <c r="E11" s="90">
        <v>267274</v>
      </c>
      <c r="F11" s="90">
        <v>117029626.29000041</v>
      </c>
    </row>
    <row r="12" spans="1:12" x14ac:dyDescent="0.25">
      <c r="A12" s="92" t="s">
        <v>255</v>
      </c>
      <c r="B12" s="91" t="s">
        <v>254</v>
      </c>
      <c r="C12" s="90">
        <v>1820</v>
      </c>
      <c r="D12" s="90">
        <v>1663</v>
      </c>
      <c r="E12" s="90">
        <v>34130</v>
      </c>
      <c r="F12" s="90">
        <v>17278103.600000001</v>
      </c>
    </row>
    <row r="13" spans="1:12" x14ac:dyDescent="0.25">
      <c r="A13" s="92" t="s">
        <v>253</v>
      </c>
      <c r="B13" s="91" t="s">
        <v>252</v>
      </c>
      <c r="C13" s="90">
        <v>1951</v>
      </c>
      <c r="D13" s="90">
        <v>1756</v>
      </c>
      <c r="E13" s="90">
        <v>28513</v>
      </c>
      <c r="F13" s="90">
        <v>12851561.069999995</v>
      </c>
    </row>
    <row r="14" spans="1:12" x14ac:dyDescent="0.25">
      <c r="A14" s="92" t="s">
        <v>251</v>
      </c>
      <c r="B14" s="91" t="s">
        <v>250</v>
      </c>
      <c r="C14" s="90">
        <v>767</v>
      </c>
      <c r="D14" s="90">
        <v>692</v>
      </c>
      <c r="E14" s="90">
        <v>24437</v>
      </c>
      <c r="F14" s="90">
        <v>11554258.869999999</v>
      </c>
    </row>
    <row r="15" spans="1:12" x14ac:dyDescent="0.25">
      <c r="A15" s="92" t="s">
        <v>249</v>
      </c>
      <c r="B15" s="91" t="s">
        <v>248</v>
      </c>
      <c r="C15" s="90">
        <v>3597</v>
      </c>
      <c r="D15" s="90">
        <v>3306</v>
      </c>
      <c r="E15" s="90">
        <v>54017</v>
      </c>
      <c r="F15" s="90">
        <v>25663536.95000001</v>
      </c>
    </row>
    <row r="16" spans="1:12" x14ac:dyDescent="0.25">
      <c r="A16" s="92" t="s">
        <v>247</v>
      </c>
      <c r="B16" s="91" t="s">
        <v>246</v>
      </c>
      <c r="C16" s="90">
        <v>914</v>
      </c>
      <c r="D16" s="90">
        <v>844</v>
      </c>
      <c r="E16" s="90">
        <v>28648</v>
      </c>
      <c r="F16" s="90">
        <v>11033303.5</v>
      </c>
    </row>
    <row r="17" spans="1:6" x14ac:dyDescent="0.25">
      <c r="A17" s="92" t="s">
        <v>245</v>
      </c>
      <c r="B17" s="91" t="s">
        <v>244</v>
      </c>
      <c r="C17" s="90">
        <v>4571</v>
      </c>
      <c r="D17" s="90">
        <v>4186</v>
      </c>
      <c r="E17" s="90">
        <v>43740</v>
      </c>
      <c r="F17" s="90">
        <v>21028831.149999999</v>
      </c>
    </row>
    <row r="18" spans="1:6" x14ac:dyDescent="0.25">
      <c r="A18" s="92" t="s">
        <v>243</v>
      </c>
      <c r="B18" s="91" t="s">
        <v>6</v>
      </c>
      <c r="C18" s="90">
        <v>32</v>
      </c>
      <c r="D18" s="90">
        <v>30</v>
      </c>
      <c r="E18" s="90">
        <v>1652</v>
      </c>
      <c r="F18" s="90">
        <v>720534.53</v>
      </c>
    </row>
    <row r="19" spans="1:6" x14ac:dyDescent="0.25">
      <c r="A19" s="92" t="s">
        <v>242</v>
      </c>
      <c r="B19" s="91" t="s">
        <v>241</v>
      </c>
      <c r="C19" s="90">
        <v>1773</v>
      </c>
      <c r="D19" s="90">
        <v>1653</v>
      </c>
      <c r="E19" s="90">
        <v>56631</v>
      </c>
      <c r="F19" s="90">
        <v>21389457.489999998</v>
      </c>
    </row>
    <row r="20" spans="1:6" x14ac:dyDescent="0.25">
      <c r="A20" s="92" t="s">
        <v>240</v>
      </c>
      <c r="B20" s="91" t="s">
        <v>239</v>
      </c>
      <c r="C20" s="90">
        <v>228</v>
      </c>
      <c r="D20" s="90">
        <v>218</v>
      </c>
      <c r="E20" s="90">
        <v>14876</v>
      </c>
      <c r="F20" s="90">
        <v>4661107.92</v>
      </c>
    </row>
    <row r="21" spans="1:6" x14ac:dyDescent="0.25">
      <c r="A21" s="92" t="s">
        <v>238</v>
      </c>
      <c r="B21" s="91" t="s">
        <v>237</v>
      </c>
      <c r="C21" s="90">
        <v>3059</v>
      </c>
      <c r="D21" s="90">
        <v>2826</v>
      </c>
      <c r="E21" s="90">
        <v>117912</v>
      </c>
      <c r="F21" s="90">
        <v>51474518.45000001</v>
      </c>
    </row>
    <row r="22" spans="1:6" x14ac:dyDescent="0.25">
      <c r="A22" s="92" t="s">
        <v>236</v>
      </c>
      <c r="B22" s="91" t="s">
        <v>235</v>
      </c>
      <c r="C22" s="90">
        <v>4967</v>
      </c>
      <c r="D22" s="90">
        <v>4696</v>
      </c>
      <c r="E22" s="90">
        <v>92073</v>
      </c>
      <c r="F22" s="90">
        <v>48352061.170000017</v>
      </c>
    </row>
    <row r="23" spans="1:6" x14ac:dyDescent="0.25">
      <c r="A23" s="92" t="s">
        <v>234</v>
      </c>
      <c r="B23" s="91" t="s">
        <v>233</v>
      </c>
      <c r="C23" s="90">
        <v>901</v>
      </c>
      <c r="D23" s="90">
        <v>807</v>
      </c>
      <c r="E23" s="90">
        <v>76963</v>
      </c>
      <c r="F23" s="90">
        <v>32866394.620000005</v>
      </c>
    </row>
    <row r="24" spans="1:6" x14ac:dyDescent="0.25">
      <c r="A24" s="92" t="s">
        <v>232</v>
      </c>
      <c r="B24" s="91" t="s">
        <v>231</v>
      </c>
      <c r="C24" s="90">
        <v>13535</v>
      </c>
      <c r="D24" s="90">
        <v>12467</v>
      </c>
      <c r="E24" s="90">
        <v>274184</v>
      </c>
      <c r="F24" s="90">
        <v>135638234.62000006</v>
      </c>
    </row>
    <row r="25" spans="1:6" x14ac:dyDescent="0.25">
      <c r="A25" s="92" t="s">
        <v>230</v>
      </c>
      <c r="B25" s="91" t="s">
        <v>229</v>
      </c>
      <c r="C25" s="90">
        <v>1849</v>
      </c>
      <c r="D25" s="90">
        <v>1689</v>
      </c>
      <c r="E25" s="90">
        <v>77038</v>
      </c>
      <c r="F25" s="90">
        <v>32107553.830000006</v>
      </c>
    </row>
    <row r="26" spans="1:6" x14ac:dyDescent="0.25">
      <c r="A26" s="92" t="s">
        <v>228</v>
      </c>
      <c r="B26" s="91" t="s">
        <v>227</v>
      </c>
      <c r="C26" s="90">
        <v>1801</v>
      </c>
      <c r="D26" s="90">
        <v>1612</v>
      </c>
      <c r="E26" s="90">
        <v>91927</v>
      </c>
      <c r="F26" s="90">
        <v>35190430.699999996</v>
      </c>
    </row>
    <row r="27" spans="1:6" x14ac:dyDescent="0.25">
      <c r="A27" s="92" t="s">
        <v>226</v>
      </c>
      <c r="B27" s="91" t="s">
        <v>225</v>
      </c>
      <c r="C27" s="90">
        <v>4052</v>
      </c>
      <c r="D27" s="90">
        <v>3750</v>
      </c>
      <c r="E27" s="90">
        <v>147716</v>
      </c>
      <c r="F27" s="90">
        <v>68337153.100000009</v>
      </c>
    </row>
    <row r="28" spans="1:6" x14ac:dyDescent="0.25">
      <c r="A28" s="92" t="s">
        <v>224</v>
      </c>
      <c r="B28" s="91" t="s">
        <v>223</v>
      </c>
      <c r="C28" s="90">
        <v>1645</v>
      </c>
      <c r="D28" s="90">
        <v>1475</v>
      </c>
      <c r="E28" s="90">
        <v>248505</v>
      </c>
      <c r="F28" s="90">
        <v>94440203.319999978</v>
      </c>
    </row>
    <row r="29" spans="1:6" x14ac:dyDescent="0.25">
      <c r="A29" s="92" t="s">
        <v>222</v>
      </c>
      <c r="B29" s="91" t="s">
        <v>221</v>
      </c>
      <c r="C29" s="90">
        <v>697</v>
      </c>
      <c r="D29" s="90">
        <v>648</v>
      </c>
      <c r="E29" s="90">
        <v>109574</v>
      </c>
      <c r="F29" s="90">
        <v>44440486.780000009</v>
      </c>
    </row>
    <row r="30" spans="1:6" x14ac:dyDescent="0.25">
      <c r="A30" s="92" t="s">
        <v>220</v>
      </c>
      <c r="B30" s="91" t="s">
        <v>219</v>
      </c>
      <c r="C30" s="90">
        <v>2623</v>
      </c>
      <c r="D30" s="90">
        <v>2406</v>
      </c>
      <c r="E30" s="90">
        <v>39460</v>
      </c>
      <c r="F30" s="90">
        <v>19983441.299999997</v>
      </c>
    </row>
    <row r="31" spans="1:6" x14ac:dyDescent="0.25">
      <c r="A31" s="92" t="s">
        <v>218</v>
      </c>
      <c r="B31" s="91" t="s">
        <v>217</v>
      </c>
      <c r="C31" s="90">
        <v>6079</v>
      </c>
      <c r="D31" s="90">
        <v>5728</v>
      </c>
      <c r="E31" s="90">
        <v>57795</v>
      </c>
      <c r="F31" s="90">
        <v>27549405.210000038</v>
      </c>
    </row>
    <row r="32" spans="1:6" x14ac:dyDescent="0.25">
      <c r="A32" s="92" t="s">
        <v>216</v>
      </c>
      <c r="B32" s="91" t="s">
        <v>215</v>
      </c>
      <c r="C32" s="90">
        <v>11155</v>
      </c>
      <c r="D32" s="90">
        <v>10401</v>
      </c>
      <c r="E32" s="90">
        <v>140518</v>
      </c>
      <c r="F32" s="90">
        <v>68336864.240000039</v>
      </c>
    </row>
    <row r="33" spans="1:6" x14ac:dyDescent="0.25">
      <c r="A33" s="92" t="s">
        <v>214</v>
      </c>
      <c r="B33" s="91" t="s">
        <v>213</v>
      </c>
      <c r="C33" s="90">
        <v>599</v>
      </c>
      <c r="D33" s="90">
        <v>566</v>
      </c>
      <c r="E33" s="90">
        <v>14092</v>
      </c>
      <c r="F33" s="90">
        <v>4450578.3100000024</v>
      </c>
    </row>
    <row r="34" spans="1:6" x14ac:dyDescent="0.25">
      <c r="A34" s="92" t="s">
        <v>212</v>
      </c>
      <c r="B34" s="91" t="s">
        <v>211</v>
      </c>
      <c r="C34" s="90">
        <v>794</v>
      </c>
      <c r="D34" s="90">
        <v>772</v>
      </c>
      <c r="E34" s="90">
        <v>17496</v>
      </c>
      <c r="F34" s="90">
        <v>4002541.5700000022</v>
      </c>
    </row>
    <row r="35" spans="1:6" x14ac:dyDescent="0.25">
      <c r="A35" s="92" t="s">
        <v>210</v>
      </c>
      <c r="B35" s="91" t="s">
        <v>209</v>
      </c>
      <c r="C35" s="90">
        <v>838</v>
      </c>
      <c r="D35" s="90">
        <v>810</v>
      </c>
      <c r="E35" s="90">
        <v>10290</v>
      </c>
      <c r="F35" s="90">
        <v>3714935.3599999989</v>
      </c>
    </row>
    <row r="36" spans="1:6" x14ac:dyDescent="0.25">
      <c r="A36" s="92" t="s">
        <v>208</v>
      </c>
      <c r="B36" s="91" t="s">
        <v>207</v>
      </c>
      <c r="C36" s="90">
        <v>3947</v>
      </c>
      <c r="D36" s="90">
        <v>3770</v>
      </c>
      <c r="E36" s="90">
        <v>61449</v>
      </c>
      <c r="F36" s="90">
        <v>26566239.980000004</v>
      </c>
    </row>
    <row r="37" spans="1:6" x14ac:dyDescent="0.25">
      <c r="A37" s="92" t="s">
        <v>206</v>
      </c>
      <c r="B37" s="91" t="s">
        <v>205</v>
      </c>
      <c r="C37" s="90">
        <v>455</v>
      </c>
      <c r="D37" s="90">
        <v>428</v>
      </c>
      <c r="E37" s="90">
        <v>8825</v>
      </c>
      <c r="F37" s="90">
        <v>4083195.75</v>
      </c>
    </row>
    <row r="38" spans="1:6" x14ac:dyDescent="0.25">
      <c r="A38" s="92" t="s">
        <v>204</v>
      </c>
      <c r="B38" s="91" t="s">
        <v>203</v>
      </c>
      <c r="C38" s="90">
        <v>15395</v>
      </c>
      <c r="D38" s="90">
        <v>14223</v>
      </c>
      <c r="E38" s="90">
        <v>142022</v>
      </c>
      <c r="F38" s="90">
        <v>66039523.83000017</v>
      </c>
    </row>
    <row r="39" spans="1:6" x14ac:dyDescent="0.25">
      <c r="A39" s="92" t="s">
        <v>202</v>
      </c>
      <c r="B39" s="91" t="s">
        <v>201</v>
      </c>
      <c r="C39" s="90">
        <v>4725</v>
      </c>
      <c r="D39" s="90">
        <v>4425</v>
      </c>
      <c r="E39" s="90">
        <v>183259</v>
      </c>
      <c r="F39" s="90">
        <v>94305645.700000063</v>
      </c>
    </row>
    <row r="40" spans="1:6" x14ac:dyDescent="0.25">
      <c r="A40" s="92" t="s">
        <v>200</v>
      </c>
      <c r="B40" s="91" t="s">
        <v>199</v>
      </c>
      <c r="C40" s="90">
        <v>158969</v>
      </c>
      <c r="D40" s="90">
        <v>148047</v>
      </c>
      <c r="E40" s="90">
        <v>1103524</v>
      </c>
      <c r="F40" s="90">
        <v>551637685.63999248</v>
      </c>
    </row>
    <row r="41" spans="1:6" x14ac:dyDescent="0.25">
      <c r="A41" s="92" t="s">
        <v>198</v>
      </c>
      <c r="B41" s="91" t="s">
        <v>197</v>
      </c>
      <c r="C41" s="90">
        <v>55239</v>
      </c>
      <c r="D41" s="90">
        <v>52218</v>
      </c>
      <c r="E41" s="90">
        <v>395946</v>
      </c>
      <c r="F41" s="90">
        <v>203350692.52999976</v>
      </c>
    </row>
    <row r="42" spans="1:6" x14ac:dyDescent="0.25">
      <c r="A42" s="92" t="s">
        <v>196</v>
      </c>
      <c r="B42" s="91" t="s">
        <v>195</v>
      </c>
      <c r="C42" s="90">
        <v>71506</v>
      </c>
      <c r="D42" s="90">
        <v>67177</v>
      </c>
      <c r="E42" s="90">
        <v>707417</v>
      </c>
      <c r="F42" s="90">
        <v>322498582.58999908</v>
      </c>
    </row>
    <row r="43" spans="1:6" x14ac:dyDescent="0.25">
      <c r="A43" s="92" t="s">
        <v>194</v>
      </c>
      <c r="B43" s="91" t="s">
        <v>193</v>
      </c>
      <c r="C43" s="90">
        <v>167621</v>
      </c>
      <c r="D43" s="90">
        <v>159553</v>
      </c>
      <c r="E43" s="90">
        <v>925843</v>
      </c>
      <c r="F43" s="90">
        <v>440421915.01999736</v>
      </c>
    </row>
    <row r="44" spans="1:6" x14ac:dyDescent="0.25">
      <c r="A44" s="92" t="s">
        <v>192</v>
      </c>
      <c r="B44" s="91" t="s">
        <v>191</v>
      </c>
      <c r="C44" s="90">
        <v>32760</v>
      </c>
      <c r="D44" s="90">
        <v>30380</v>
      </c>
      <c r="E44" s="90">
        <v>635340</v>
      </c>
      <c r="F44" s="90">
        <v>254585576.97999838</v>
      </c>
    </row>
    <row r="45" spans="1:6" x14ac:dyDescent="0.25">
      <c r="A45" s="92" t="s">
        <v>190</v>
      </c>
      <c r="B45" s="91" t="s">
        <v>189</v>
      </c>
      <c r="C45" s="90">
        <v>659</v>
      </c>
      <c r="D45" s="90">
        <v>612</v>
      </c>
      <c r="E45" s="90">
        <v>13230</v>
      </c>
      <c r="F45" s="90">
        <v>7016443.0800000001</v>
      </c>
    </row>
    <row r="46" spans="1:6" x14ac:dyDescent="0.25">
      <c r="A46" s="92" t="s">
        <v>188</v>
      </c>
      <c r="B46" s="91" t="s">
        <v>187</v>
      </c>
      <c r="C46" s="90">
        <v>414</v>
      </c>
      <c r="D46" s="90">
        <v>392</v>
      </c>
      <c r="E46" s="90">
        <v>61052</v>
      </c>
      <c r="F46" s="90">
        <v>44322092.870000005</v>
      </c>
    </row>
    <row r="47" spans="1:6" x14ac:dyDescent="0.25">
      <c r="A47" s="92" t="s">
        <v>186</v>
      </c>
      <c r="B47" s="91" t="s">
        <v>185</v>
      </c>
      <c r="C47" s="90">
        <v>8488</v>
      </c>
      <c r="D47" s="90">
        <v>8080</v>
      </c>
      <c r="E47" s="90">
        <v>261589</v>
      </c>
      <c r="F47" s="90">
        <v>111005433.98000011</v>
      </c>
    </row>
    <row r="48" spans="1:6" x14ac:dyDescent="0.25">
      <c r="A48" s="92" t="s">
        <v>184</v>
      </c>
      <c r="B48" s="91" t="s">
        <v>183</v>
      </c>
      <c r="C48" s="90">
        <v>393</v>
      </c>
      <c r="D48" s="90">
        <v>357</v>
      </c>
      <c r="E48" s="90">
        <v>5818</v>
      </c>
      <c r="F48" s="90">
        <v>3022657.93</v>
      </c>
    </row>
    <row r="49" spans="1:6" x14ac:dyDescent="0.25">
      <c r="A49" s="92" t="s">
        <v>182</v>
      </c>
      <c r="B49" s="91" t="s">
        <v>181</v>
      </c>
      <c r="C49" s="90">
        <v>23997</v>
      </c>
      <c r="D49" s="90">
        <v>22318</v>
      </c>
      <c r="E49" s="90">
        <v>241335</v>
      </c>
      <c r="F49" s="90">
        <v>140008184.37000036</v>
      </c>
    </row>
    <row r="50" spans="1:6" x14ac:dyDescent="0.25">
      <c r="A50" s="92" t="s">
        <v>180</v>
      </c>
      <c r="B50" s="91" t="s">
        <v>179</v>
      </c>
      <c r="C50" s="90">
        <v>139896</v>
      </c>
      <c r="D50" s="90">
        <v>130022</v>
      </c>
      <c r="E50" s="90">
        <v>878252</v>
      </c>
      <c r="F50" s="90">
        <v>432862704.26999772</v>
      </c>
    </row>
    <row r="51" spans="1:6" x14ac:dyDescent="0.25">
      <c r="A51" s="92" t="s">
        <v>178</v>
      </c>
      <c r="B51" s="91" t="s">
        <v>177</v>
      </c>
      <c r="C51" s="90">
        <v>4778</v>
      </c>
      <c r="D51" s="90">
        <v>4410</v>
      </c>
      <c r="E51" s="90">
        <v>63798</v>
      </c>
      <c r="F51" s="90">
        <v>23670079.100000016</v>
      </c>
    </row>
    <row r="52" spans="1:6" x14ac:dyDescent="0.25">
      <c r="A52" s="92" t="s">
        <v>176</v>
      </c>
      <c r="B52" s="91" t="s">
        <v>175</v>
      </c>
      <c r="C52" s="90">
        <v>5213</v>
      </c>
      <c r="D52" s="90">
        <v>4640</v>
      </c>
      <c r="E52" s="90">
        <v>42713</v>
      </c>
      <c r="F52" s="90">
        <v>15990712.53999999</v>
      </c>
    </row>
    <row r="53" spans="1:6" x14ac:dyDescent="0.25">
      <c r="A53" s="92" t="s">
        <v>174</v>
      </c>
      <c r="B53" s="91" t="s">
        <v>173</v>
      </c>
      <c r="C53" s="90">
        <v>705</v>
      </c>
      <c r="D53" s="90">
        <v>659</v>
      </c>
      <c r="E53" s="90">
        <v>6388</v>
      </c>
      <c r="F53" s="90">
        <v>2035897.1499999941</v>
      </c>
    </row>
    <row r="54" spans="1:6" x14ac:dyDescent="0.25">
      <c r="A54" s="92" t="s">
        <v>172</v>
      </c>
      <c r="B54" s="91" t="s">
        <v>171</v>
      </c>
      <c r="C54" s="90">
        <v>1880</v>
      </c>
      <c r="D54" s="90">
        <v>1753</v>
      </c>
      <c r="E54" s="90">
        <v>20964</v>
      </c>
      <c r="F54" s="90">
        <v>9050474.9199999906</v>
      </c>
    </row>
    <row r="55" spans="1:6" x14ac:dyDescent="0.25">
      <c r="A55" s="92" t="s">
        <v>170</v>
      </c>
      <c r="B55" s="91" t="s">
        <v>169</v>
      </c>
      <c r="C55" s="90">
        <v>13681</v>
      </c>
      <c r="D55" s="90">
        <v>12657</v>
      </c>
      <c r="E55" s="90">
        <v>203174</v>
      </c>
      <c r="F55" s="90">
        <v>92916511.860000342</v>
      </c>
    </row>
    <row r="56" spans="1:6" x14ac:dyDescent="0.25">
      <c r="A56" s="92" t="s">
        <v>168</v>
      </c>
      <c r="B56" s="91" t="s">
        <v>167</v>
      </c>
      <c r="C56" s="90">
        <v>1948</v>
      </c>
      <c r="D56" s="90">
        <v>1805</v>
      </c>
      <c r="E56" s="90">
        <v>26647</v>
      </c>
      <c r="F56" s="90">
        <v>10227143.549999999</v>
      </c>
    </row>
    <row r="57" spans="1:6" x14ac:dyDescent="0.25">
      <c r="A57" s="92" t="s">
        <v>166</v>
      </c>
      <c r="B57" s="91" t="s">
        <v>165</v>
      </c>
      <c r="C57" s="90">
        <v>15046</v>
      </c>
      <c r="D57" s="90">
        <v>14249</v>
      </c>
      <c r="E57" s="90">
        <v>83918</v>
      </c>
      <c r="F57" s="90">
        <v>39211550.470000044</v>
      </c>
    </row>
    <row r="58" spans="1:6" x14ac:dyDescent="0.25">
      <c r="A58" s="92" t="s">
        <v>164</v>
      </c>
      <c r="B58" s="91" t="s">
        <v>163</v>
      </c>
      <c r="C58" s="90">
        <v>1074</v>
      </c>
      <c r="D58" s="90">
        <v>1031</v>
      </c>
      <c r="E58" s="90">
        <v>12567</v>
      </c>
      <c r="F58" s="90">
        <v>5875561.8499999931</v>
      </c>
    </row>
    <row r="59" spans="1:6" x14ac:dyDescent="0.25">
      <c r="A59" s="92" t="s">
        <v>162</v>
      </c>
      <c r="B59" s="91" t="s">
        <v>161</v>
      </c>
      <c r="C59" s="90">
        <v>19878</v>
      </c>
      <c r="D59" s="90">
        <v>18680</v>
      </c>
      <c r="E59" s="90">
        <v>79894</v>
      </c>
      <c r="F59" s="90">
        <v>31453511.380000025</v>
      </c>
    </row>
    <row r="60" spans="1:6" x14ac:dyDescent="0.25">
      <c r="A60" s="92" t="s">
        <v>160</v>
      </c>
      <c r="B60" s="91" t="s">
        <v>23</v>
      </c>
      <c r="C60" s="90">
        <v>29362</v>
      </c>
      <c r="D60" s="90">
        <v>27789</v>
      </c>
      <c r="E60" s="90">
        <v>130142</v>
      </c>
      <c r="F60" s="90">
        <v>56985524.570000358</v>
      </c>
    </row>
    <row r="61" spans="1:6" x14ac:dyDescent="0.25">
      <c r="A61" s="92" t="s">
        <v>159</v>
      </c>
      <c r="B61" s="91" t="s">
        <v>158</v>
      </c>
      <c r="C61" s="90">
        <v>28996</v>
      </c>
      <c r="D61" s="90">
        <v>26665</v>
      </c>
      <c r="E61" s="90">
        <v>175553</v>
      </c>
      <c r="F61" s="90">
        <v>65249929.500000253</v>
      </c>
    </row>
    <row r="62" spans="1:6" x14ac:dyDescent="0.25">
      <c r="A62" s="92" t="s">
        <v>157</v>
      </c>
      <c r="B62" s="91" t="s">
        <v>156</v>
      </c>
      <c r="C62" s="90">
        <v>28549</v>
      </c>
      <c r="D62" s="90">
        <v>26492</v>
      </c>
      <c r="E62" s="90">
        <v>278457</v>
      </c>
      <c r="F62" s="90">
        <v>102492038.31000076</v>
      </c>
    </row>
    <row r="63" spans="1:6" x14ac:dyDescent="0.25">
      <c r="A63" s="92" t="s">
        <v>155</v>
      </c>
      <c r="B63" s="91" t="s">
        <v>154</v>
      </c>
      <c r="C63" s="90">
        <v>33742</v>
      </c>
      <c r="D63" s="90">
        <v>31682</v>
      </c>
      <c r="E63" s="90">
        <v>322347</v>
      </c>
      <c r="F63" s="90">
        <v>149709357.84000042</v>
      </c>
    </row>
    <row r="64" spans="1:6" x14ac:dyDescent="0.25">
      <c r="A64" s="92" t="s">
        <v>153</v>
      </c>
      <c r="B64" s="91" t="s">
        <v>152</v>
      </c>
      <c r="C64" s="90">
        <v>1546</v>
      </c>
      <c r="D64" s="90">
        <v>1425</v>
      </c>
      <c r="E64" s="90">
        <v>26352</v>
      </c>
      <c r="F64" s="90">
        <v>10306239.889999997</v>
      </c>
    </row>
    <row r="65" spans="1:6" x14ac:dyDescent="0.25">
      <c r="A65" s="92" t="s">
        <v>151</v>
      </c>
      <c r="B65" s="91" t="s">
        <v>150</v>
      </c>
      <c r="C65" s="90">
        <v>7457</v>
      </c>
      <c r="D65" s="90">
        <v>6940</v>
      </c>
      <c r="E65" s="90">
        <v>116705</v>
      </c>
      <c r="F65" s="90">
        <v>43123978.300000049</v>
      </c>
    </row>
    <row r="66" spans="1:6" x14ac:dyDescent="0.25">
      <c r="A66" s="92" t="s">
        <v>149</v>
      </c>
      <c r="B66" s="91" t="s">
        <v>148</v>
      </c>
      <c r="C66" s="90">
        <v>7055</v>
      </c>
      <c r="D66" s="90">
        <v>6506</v>
      </c>
      <c r="E66" s="90">
        <v>37000</v>
      </c>
      <c r="F66" s="90">
        <v>16564837.579999972</v>
      </c>
    </row>
    <row r="67" spans="1:6" x14ac:dyDescent="0.25">
      <c r="A67" s="92" t="s">
        <v>147</v>
      </c>
      <c r="B67" s="91" t="s">
        <v>146</v>
      </c>
      <c r="C67" s="90">
        <v>4201</v>
      </c>
      <c r="D67" s="90">
        <v>3987</v>
      </c>
      <c r="E67" s="90">
        <v>17913</v>
      </c>
      <c r="F67" s="90">
        <v>7104170.0099999998</v>
      </c>
    </row>
    <row r="68" spans="1:6" x14ac:dyDescent="0.25">
      <c r="A68" s="92" t="s">
        <v>145</v>
      </c>
      <c r="B68" s="91" t="s">
        <v>144</v>
      </c>
      <c r="C68" s="90">
        <v>9538</v>
      </c>
      <c r="D68" s="90">
        <v>9069</v>
      </c>
      <c r="E68" s="90">
        <v>85905</v>
      </c>
      <c r="F68" s="90">
        <v>43903219.149999991</v>
      </c>
    </row>
    <row r="69" spans="1:6" x14ac:dyDescent="0.25">
      <c r="A69" s="92" t="s">
        <v>143</v>
      </c>
      <c r="B69" s="91" t="s">
        <v>142</v>
      </c>
      <c r="C69" s="90">
        <v>14109</v>
      </c>
      <c r="D69" s="90">
        <v>13449</v>
      </c>
      <c r="E69" s="90">
        <v>674738</v>
      </c>
      <c r="F69" s="90">
        <v>192300728.18999958</v>
      </c>
    </row>
    <row r="70" spans="1:6" x14ac:dyDescent="0.25">
      <c r="A70" s="92" t="s">
        <v>141</v>
      </c>
      <c r="B70" s="91" t="s">
        <v>140</v>
      </c>
      <c r="C70" s="90">
        <v>6244</v>
      </c>
      <c r="D70" s="90">
        <v>5789</v>
      </c>
      <c r="E70" s="90">
        <v>42031</v>
      </c>
      <c r="F70" s="90">
        <v>23083848.929999951</v>
      </c>
    </row>
    <row r="71" spans="1:6" x14ac:dyDescent="0.25">
      <c r="A71" s="92" t="s">
        <v>139</v>
      </c>
      <c r="B71" s="91" t="s">
        <v>138</v>
      </c>
      <c r="C71" s="90">
        <v>3766</v>
      </c>
      <c r="D71" s="90">
        <v>3460</v>
      </c>
      <c r="E71" s="90">
        <v>107719</v>
      </c>
      <c r="F71" s="90">
        <v>47449211.010000102</v>
      </c>
    </row>
    <row r="72" spans="1:6" x14ac:dyDescent="0.25">
      <c r="A72" s="92" t="s">
        <v>137</v>
      </c>
      <c r="B72" s="91" t="s">
        <v>136</v>
      </c>
      <c r="C72" s="90">
        <v>24790</v>
      </c>
      <c r="D72" s="90">
        <v>22809</v>
      </c>
      <c r="E72" s="90">
        <v>499879</v>
      </c>
      <c r="F72" s="90">
        <v>145360490.15999979</v>
      </c>
    </row>
    <row r="73" spans="1:6" x14ac:dyDescent="0.25">
      <c r="A73" s="92" t="s">
        <v>135</v>
      </c>
      <c r="B73" s="91" t="s">
        <v>134</v>
      </c>
      <c r="C73" s="90">
        <v>16340</v>
      </c>
      <c r="D73" s="90">
        <v>15223</v>
      </c>
      <c r="E73" s="90">
        <v>193951</v>
      </c>
      <c r="F73" s="90">
        <v>80841726.320000321</v>
      </c>
    </row>
    <row r="74" spans="1:6" x14ac:dyDescent="0.25">
      <c r="A74" s="92" t="s">
        <v>133</v>
      </c>
      <c r="B74" s="91" t="s">
        <v>132</v>
      </c>
      <c r="C74" s="90">
        <v>892</v>
      </c>
      <c r="D74" s="90">
        <v>808</v>
      </c>
      <c r="E74" s="90">
        <v>9996</v>
      </c>
      <c r="F74" s="90">
        <v>2383325.37</v>
      </c>
    </row>
    <row r="75" spans="1:6" x14ac:dyDescent="0.25">
      <c r="A75" s="92" t="s">
        <v>131</v>
      </c>
      <c r="B75" s="91" t="s">
        <v>130</v>
      </c>
      <c r="C75" s="90">
        <v>27731</v>
      </c>
      <c r="D75" s="90">
        <v>24974</v>
      </c>
      <c r="E75" s="90">
        <v>180449</v>
      </c>
      <c r="F75" s="90">
        <v>64720395.50000038</v>
      </c>
    </row>
    <row r="76" spans="1:6" x14ac:dyDescent="0.25">
      <c r="A76" s="92" t="s">
        <v>129</v>
      </c>
      <c r="B76" s="91" t="s">
        <v>128</v>
      </c>
      <c r="C76" s="90">
        <v>47222</v>
      </c>
      <c r="D76" s="90">
        <v>44968</v>
      </c>
      <c r="E76" s="90">
        <v>235825</v>
      </c>
      <c r="F76" s="90">
        <v>95546180.630000472</v>
      </c>
    </row>
    <row r="77" spans="1:6" x14ac:dyDescent="0.25">
      <c r="A77" s="92" t="s">
        <v>127</v>
      </c>
      <c r="B77" s="91" t="s">
        <v>126</v>
      </c>
      <c r="C77" s="90">
        <v>2239</v>
      </c>
      <c r="D77" s="90">
        <v>2134</v>
      </c>
      <c r="E77" s="90">
        <v>20118</v>
      </c>
      <c r="F77" s="90">
        <v>7528000.0099999905</v>
      </c>
    </row>
    <row r="78" spans="1:6" x14ac:dyDescent="0.25">
      <c r="A78" s="92" t="s">
        <v>125</v>
      </c>
      <c r="B78" s="91" t="s">
        <v>124</v>
      </c>
      <c r="C78" s="90">
        <v>22240</v>
      </c>
      <c r="D78" s="90">
        <v>20462</v>
      </c>
      <c r="E78" s="90">
        <v>471570</v>
      </c>
      <c r="F78" s="90">
        <v>139562907.68999994</v>
      </c>
    </row>
    <row r="79" spans="1:6" x14ac:dyDescent="0.25">
      <c r="A79" s="92" t="s">
        <v>123</v>
      </c>
      <c r="B79" s="91" t="s">
        <v>122</v>
      </c>
      <c r="C79" s="90">
        <v>12170</v>
      </c>
      <c r="D79" s="90">
        <v>10618</v>
      </c>
      <c r="E79" s="90">
        <v>116631</v>
      </c>
      <c r="F79" s="90">
        <v>26073734.23000006</v>
      </c>
    </row>
    <row r="80" spans="1:6" x14ac:dyDescent="0.25">
      <c r="A80" s="92" t="s">
        <v>121</v>
      </c>
      <c r="B80" s="91" t="s">
        <v>120</v>
      </c>
      <c r="C80" s="90">
        <v>1109</v>
      </c>
      <c r="D80" s="90">
        <v>948</v>
      </c>
      <c r="E80" s="90">
        <v>13683</v>
      </c>
      <c r="F80" s="90">
        <v>6402080.129999998</v>
      </c>
    </row>
    <row r="81" spans="1:6" x14ac:dyDescent="0.25">
      <c r="A81" s="92" t="s">
        <v>119</v>
      </c>
      <c r="B81" s="91" t="s">
        <v>118</v>
      </c>
      <c r="C81" s="90">
        <v>352</v>
      </c>
      <c r="D81" s="90">
        <v>329</v>
      </c>
      <c r="E81" s="90">
        <v>16069</v>
      </c>
      <c r="F81" s="90">
        <v>8548561.1999999993</v>
      </c>
    </row>
    <row r="82" spans="1:6" x14ac:dyDescent="0.25">
      <c r="A82" s="92" t="s">
        <v>117</v>
      </c>
      <c r="B82" s="91" t="s">
        <v>116</v>
      </c>
      <c r="C82" s="90">
        <v>33705</v>
      </c>
      <c r="D82" s="90">
        <v>29246</v>
      </c>
      <c r="E82" s="90">
        <v>197959</v>
      </c>
      <c r="F82" s="90">
        <v>67364330.510000288</v>
      </c>
    </row>
    <row r="83" spans="1:6" x14ac:dyDescent="0.25">
      <c r="A83" s="92" t="s">
        <v>115</v>
      </c>
      <c r="B83" s="91" t="s">
        <v>114</v>
      </c>
      <c r="C83" s="90">
        <v>26152</v>
      </c>
      <c r="D83" s="90">
        <v>22809</v>
      </c>
      <c r="E83" s="90">
        <v>166346</v>
      </c>
      <c r="F83" s="90">
        <v>50674701.220000222</v>
      </c>
    </row>
    <row r="84" spans="1:6" x14ac:dyDescent="0.25">
      <c r="A84" s="92" t="s">
        <v>113</v>
      </c>
      <c r="B84" s="91" t="s">
        <v>112</v>
      </c>
      <c r="C84" s="90">
        <v>5287</v>
      </c>
      <c r="D84" s="90">
        <v>4889</v>
      </c>
      <c r="E84" s="90">
        <v>24721</v>
      </c>
      <c r="F84" s="90">
        <v>11181236.899999978</v>
      </c>
    </row>
    <row r="85" spans="1:6" x14ac:dyDescent="0.25">
      <c r="A85" s="92" t="s">
        <v>111</v>
      </c>
      <c r="B85" s="91" t="s">
        <v>110</v>
      </c>
      <c r="C85" s="90">
        <v>57949</v>
      </c>
      <c r="D85" s="90">
        <v>54281</v>
      </c>
      <c r="E85" s="90">
        <v>207404</v>
      </c>
      <c r="F85" s="90">
        <v>104465715.08000106</v>
      </c>
    </row>
    <row r="86" spans="1:6" x14ac:dyDescent="0.25">
      <c r="A86" s="92" t="s">
        <v>109</v>
      </c>
      <c r="B86" s="91" t="s">
        <v>108</v>
      </c>
      <c r="C86" s="90">
        <v>189</v>
      </c>
      <c r="D86" s="90">
        <v>177</v>
      </c>
      <c r="E86" s="90">
        <v>234</v>
      </c>
      <c r="F86" s="90">
        <v>46122.43</v>
      </c>
    </row>
    <row r="87" spans="1:6" ht="15.75" thickBot="1" x14ac:dyDescent="0.3">
      <c r="A87" s="89" t="s">
        <v>107</v>
      </c>
      <c r="B87" s="88" t="s">
        <v>106</v>
      </c>
      <c r="C87" s="87">
        <v>48</v>
      </c>
      <c r="D87" s="87">
        <v>43</v>
      </c>
      <c r="E87" s="87">
        <v>397</v>
      </c>
      <c r="F87" s="87">
        <v>164873.42000000001</v>
      </c>
    </row>
    <row r="88" spans="1:6" s="159" customFormat="1" ht="15.75" thickBot="1" x14ac:dyDescent="0.3">
      <c r="A88" s="86"/>
      <c r="B88" s="85" t="s">
        <v>105</v>
      </c>
      <c r="C88" s="84">
        <f>SUM(C4:C87)</f>
        <v>1315421</v>
      </c>
      <c r="D88" s="84">
        <f>SUM(D4:D87)</f>
        <v>1226060</v>
      </c>
      <c r="E88" s="84">
        <f>SUM(E4:E87)</f>
        <v>12679416</v>
      </c>
      <c r="F88" s="84">
        <f>SUM(F4:F87)</f>
        <v>5449702200.5599909</v>
      </c>
    </row>
    <row r="90" spans="1:6" s="157" customFormat="1" ht="11.25" x14ac:dyDescent="0.2">
      <c r="A90" s="83" t="s">
        <v>104</v>
      </c>
      <c r="C90" s="158"/>
      <c r="D90" s="158"/>
      <c r="E90" s="158"/>
      <c r="F90" s="158"/>
    </row>
    <row r="91" spans="1:6" s="157" customFormat="1" ht="11.25" x14ac:dyDescent="0.2">
      <c r="A91" s="83" t="s">
        <v>523</v>
      </c>
      <c r="C91" s="158"/>
      <c r="D91" s="158"/>
      <c r="E91" s="158"/>
      <c r="F91" s="158"/>
    </row>
    <row r="92" spans="1:6" x14ac:dyDescent="0.25">
      <c r="C92" s="155"/>
      <c r="D92" s="155"/>
      <c r="E92" s="155"/>
      <c r="F92" s="155"/>
    </row>
    <row r="93" spans="1:6" x14ac:dyDescent="0.25">
      <c r="C93" s="155"/>
      <c r="D93" s="155"/>
      <c r="E93" s="155"/>
      <c r="F93" s="15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pane xSplit="2" ySplit="3" topLeftCell="C4" activePane="bottomRight" state="frozen"/>
      <selection activeCell="C89" sqref="C89"/>
      <selection pane="topRight" activeCell="C89" sqref="C89"/>
      <selection pane="bottomLeft" activeCell="C89" sqref="C89"/>
      <selection pane="bottomRight"/>
    </sheetView>
  </sheetViews>
  <sheetFormatPr baseColWidth="10" defaultRowHeight="15" x14ac:dyDescent="0.25"/>
  <cols>
    <col min="1" max="1" width="15" style="154" customWidth="1"/>
    <col min="2" max="2" width="35.42578125" style="154" customWidth="1"/>
    <col min="3" max="6" width="15.7109375" style="154" customWidth="1"/>
    <col min="7" max="16384" width="11.42578125" style="154"/>
  </cols>
  <sheetData>
    <row r="1" spans="1:9" x14ac:dyDescent="0.25">
      <c r="A1" s="163" t="s">
        <v>494</v>
      </c>
      <c r="C1" s="163"/>
      <c r="D1" s="163"/>
      <c r="E1" s="163"/>
      <c r="F1" s="163"/>
      <c r="G1" s="163"/>
    </row>
    <row r="2" spans="1:9" ht="15.75" thickBot="1" x14ac:dyDescent="0.3">
      <c r="A2" s="162"/>
      <c r="B2" s="162"/>
    </row>
    <row r="3" spans="1:9" ht="36.75" thickBot="1" x14ac:dyDescent="0.3">
      <c r="A3" s="93" t="s">
        <v>493</v>
      </c>
      <c r="B3" s="94" t="s">
        <v>492</v>
      </c>
      <c r="C3" s="93" t="s">
        <v>275</v>
      </c>
      <c r="D3" s="93" t="s">
        <v>274</v>
      </c>
      <c r="E3" s="93" t="s">
        <v>273</v>
      </c>
      <c r="F3" s="93" t="s">
        <v>272</v>
      </c>
    </row>
    <row r="4" spans="1:9" x14ac:dyDescent="0.25">
      <c r="A4" s="161" t="s">
        <v>271</v>
      </c>
      <c r="B4" s="91" t="s">
        <v>491</v>
      </c>
      <c r="C4" s="90">
        <v>11526</v>
      </c>
      <c r="D4" s="90">
        <v>10758</v>
      </c>
      <c r="E4" s="90">
        <v>106833</v>
      </c>
      <c r="F4" s="90">
        <v>40660569.240000106</v>
      </c>
      <c r="G4" s="155"/>
      <c r="H4" s="155"/>
      <c r="I4" s="155"/>
    </row>
    <row r="5" spans="1:9" x14ac:dyDescent="0.25">
      <c r="A5" s="161" t="s">
        <v>269</v>
      </c>
      <c r="B5" s="91" t="s">
        <v>490</v>
      </c>
      <c r="C5" s="90">
        <v>6781</v>
      </c>
      <c r="D5" s="90">
        <v>6400</v>
      </c>
      <c r="E5" s="90">
        <v>63024</v>
      </c>
      <c r="F5" s="90">
        <v>28633723.360000029</v>
      </c>
    </row>
    <row r="6" spans="1:9" x14ac:dyDescent="0.25">
      <c r="A6" s="161" t="s">
        <v>267</v>
      </c>
      <c r="B6" s="91" t="s">
        <v>489</v>
      </c>
      <c r="C6" s="90">
        <v>5467</v>
      </c>
      <c r="D6" s="90">
        <v>5349</v>
      </c>
      <c r="E6" s="90">
        <v>46760</v>
      </c>
      <c r="F6" s="90">
        <v>19259502.890000012</v>
      </c>
    </row>
    <row r="7" spans="1:9" x14ac:dyDescent="0.25">
      <c r="A7" s="161" t="s">
        <v>488</v>
      </c>
      <c r="B7" s="91" t="s">
        <v>487</v>
      </c>
      <c r="C7" s="90">
        <v>3666</v>
      </c>
      <c r="D7" s="90">
        <v>3408</v>
      </c>
      <c r="E7" s="90">
        <v>21413</v>
      </c>
      <c r="F7" s="90">
        <v>8133444.0000000009</v>
      </c>
    </row>
    <row r="8" spans="1:9" x14ac:dyDescent="0.25">
      <c r="A8" s="161" t="s">
        <v>486</v>
      </c>
      <c r="B8" s="91" t="s">
        <v>485</v>
      </c>
      <c r="C8" s="90">
        <v>3623</v>
      </c>
      <c r="D8" s="90">
        <v>3414</v>
      </c>
      <c r="E8" s="90">
        <v>22397</v>
      </c>
      <c r="F8" s="90">
        <v>8975951.7899999972</v>
      </c>
    </row>
    <row r="9" spans="1:9" x14ac:dyDescent="0.25">
      <c r="A9" s="161" t="s">
        <v>265</v>
      </c>
      <c r="B9" s="91" t="s">
        <v>484</v>
      </c>
      <c r="C9" s="90">
        <v>29411</v>
      </c>
      <c r="D9" s="90">
        <v>27029</v>
      </c>
      <c r="E9" s="90">
        <v>200227</v>
      </c>
      <c r="F9" s="90">
        <v>87616743.860000387</v>
      </c>
    </row>
    <row r="10" spans="1:9" x14ac:dyDescent="0.25">
      <c r="A10" s="161" t="s">
        <v>263</v>
      </c>
      <c r="B10" s="91" t="s">
        <v>483</v>
      </c>
      <c r="C10" s="90">
        <v>5727</v>
      </c>
      <c r="D10" s="90">
        <v>5357</v>
      </c>
      <c r="E10" s="90">
        <v>41713</v>
      </c>
      <c r="F10" s="90">
        <v>15456854.769999981</v>
      </c>
    </row>
    <row r="11" spans="1:9" x14ac:dyDescent="0.25">
      <c r="A11" s="161" t="s">
        <v>261</v>
      </c>
      <c r="B11" s="91" t="s">
        <v>482</v>
      </c>
      <c r="C11" s="90">
        <v>4018</v>
      </c>
      <c r="D11" s="90">
        <v>3767</v>
      </c>
      <c r="E11" s="90">
        <v>38251</v>
      </c>
      <c r="F11" s="90">
        <v>15342177.259999992</v>
      </c>
    </row>
    <row r="12" spans="1:9" x14ac:dyDescent="0.25">
      <c r="A12" s="161" t="s">
        <v>259</v>
      </c>
      <c r="B12" s="91" t="s">
        <v>481</v>
      </c>
      <c r="C12" s="90">
        <v>2730</v>
      </c>
      <c r="D12" s="90">
        <v>2551</v>
      </c>
      <c r="E12" s="90">
        <v>19880</v>
      </c>
      <c r="F12" s="90">
        <v>8850395.7199999932</v>
      </c>
    </row>
    <row r="13" spans="1:9" x14ac:dyDescent="0.25">
      <c r="A13" s="161" t="s">
        <v>480</v>
      </c>
      <c r="B13" s="91" t="s">
        <v>479</v>
      </c>
      <c r="C13" s="90">
        <v>5068</v>
      </c>
      <c r="D13" s="90">
        <v>4875</v>
      </c>
      <c r="E13" s="90">
        <v>47757</v>
      </c>
      <c r="F13" s="90">
        <v>22303267.299999993</v>
      </c>
    </row>
    <row r="14" spans="1:9" x14ac:dyDescent="0.25">
      <c r="A14" s="161" t="s">
        <v>478</v>
      </c>
      <c r="B14" s="91" t="s">
        <v>477</v>
      </c>
      <c r="C14" s="90">
        <v>7002</v>
      </c>
      <c r="D14" s="90">
        <v>6646</v>
      </c>
      <c r="E14" s="90">
        <v>45503</v>
      </c>
      <c r="F14" s="90">
        <v>21740769.979999982</v>
      </c>
    </row>
    <row r="15" spans="1:9" x14ac:dyDescent="0.25">
      <c r="A15" s="161" t="s">
        <v>476</v>
      </c>
      <c r="B15" s="91" t="s">
        <v>475</v>
      </c>
      <c r="C15" s="90">
        <v>5604</v>
      </c>
      <c r="D15" s="90">
        <v>5481</v>
      </c>
      <c r="E15" s="90">
        <v>44161</v>
      </c>
      <c r="F15" s="90">
        <v>26335958.929999985</v>
      </c>
    </row>
    <row r="16" spans="1:9" x14ac:dyDescent="0.25">
      <c r="A16" s="161" t="s">
        <v>255</v>
      </c>
      <c r="B16" s="91" t="s">
        <v>474</v>
      </c>
      <c r="C16" s="90">
        <v>46329</v>
      </c>
      <c r="D16" s="90">
        <v>43152</v>
      </c>
      <c r="E16" s="90">
        <v>400195</v>
      </c>
      <c r="F16" s="90">
        <v>171932400.71000069</v>
      </c>
    </row>
    <row r="17" spans="1:6" x14ac:dyDescent="0.25">
      <c r="A17" s="161" t="s">
        <v>253</v>
      </c>
      <c r="B17" s="91" t="s">
        <v>473</v>
      </c>
      <c r="C17" s="90">
        <v>13806</v>
      </c>
      <c r="D17" s="90">
        <v>12911</v>
      </c>
      <c r="E17" s="90">
        <v>125019</v>
      </c>
      <c r="F17" s="90">
        <v>52549460.050000086</v>
      </c>
    </row>
    <row r="18" spans="1:6" x14ac:dyDescent="0.25">
      <c r="A18" s="161" t="s">
        <v>251</v>
      </c>
      <c r="B18" s="91" t="s">
        <v>472</v>
      </c>
      <c r="C18" s="90">
        <v>2676</v>
      </c>
      <c r="D18" s="90">
        <v>2608</v>
      </c>
      <c r="E18" s="90">
        <v>18530</v>
      </c>
      <c r="F18" s="90">
        <v>7864421.8500000006</v>
      </c>
    </row>
    <row r="19" spans="1:6" x14ac:dyDescent="0.25">
      <c r="A19" s="161" t="s">
        <v>249</v>
      </c>
      <c r="B19" s="91" t="s">
        <v>471</v>
      </c>
      <c r="C19" s="90">
        <v>5976</v>
      </c>
      <c r="D19" s="90">
        <v>5654</v>
      </c>
      <c r="E19" s="90">
        <v>54277</v>
      </c>
      <c r="F19" s="90">
        <v>25733637.890000008</v>
      </c>
    </row>
    <row r="20" spans="1:6" x14ac:dyDescent="0.25">
      <c r="A20" s="161" t="s">
        <v>247</v>
      </c>
      <c r="B20" s="91" t="s">
        <v>470</v>
      </c>
      <c r="C20" s="90">
        <v>13511</v>
      </c>
      <c r="D20" s="90">
        <v>12717</v>
      </c>
      <c r="E20" s="90">
        <v>96902</v>
      </c>
      <c r="F20" s="90">
        <v>42325712.270000055</v>
      </c>
    </row>
    <row r="21" spans="1:6" x14ac:dyDescent="0.25">
      <c r="A21" s="161" t="s">
        <v>245</v>
      </c>
      <c r="B21" s="91" t="s">
        <v>469</v>
      </c>
      <c r="C21" s="90">
        <v>4627</v>
      </c>
      <c r="D21" s="90">
        <v>4431</v>
      </c>
      <c r="E21" s="90">
        <v>40302</v>
      </c>
      <c r="F21" s="90">
        <v>18314564.029999986</v>
      </c>
    </row>
    <row r="22" spans="1:6" x14ac:dyDescent="0.25">
      <c r="A22" s="161" t="s">
        <v>243</v>
      </c>
      <c r="B22" s="91" t="s">
        <v>468</v>
      </c>
      <c r="C22" s="90">
        <v>4416</v>
      </c>
      <c r="D22" s="90">
        <v>4252</v>
      </c>
      <c r="E22" s="90">
        <v>36531</v>
      </c>
      <c r="F22" s="90">
        <v>15912226.76</v>
      </c>
    </row>
    <row r="23" spans="1:6" x14ac:dyDescent="0.25">
      <c r="A23" s="161" t="s">
        <v>240</v>
      </c>
      <c r="B23" s="91" t="s">
        <v>467</v>
      </c>
      <c r="C23" s="90">
        <v>10133</v>
      </c>
      <c r="D23" s="90">
        <v>9468</v>
      </c>
      <c r="E23" s="90">
        <v>98131</v>
      </c>
      <c r="F23" s="90">
        <v>35673327.350000091</v>
      </c>
    </row>
    <row r="24" spans="1:6" x14ac:dyDescent="0.25">
      <c r="A24" s="161" t="s">
        <v>238</v>
      </c>
      <c r="B24" s="91" t="s">
        <v>466</v>
      </c>
      <c r="C24" s="90">
        <v>10294</v>
      </c>
      <c r="D24" s="90">
        <v>9801</v>
      </c>
      <c r="E24" s="90">
        <v>80322</v>
      </c>
      <c r="F24" s="90">
        <v>35909433.380000018</v>
      </c>
    </row>
    <row r="25" spans="1:6" x14ac:dyDescent="0.25">
      <c r="A25" s="161" t="s">
        <v>236</v>
      </c>
      <c r="B25" s="91" t="s">
        <v>465</v>
      </c>
      <c r="C25" s="90">
        <v>1598</v>
      </c>
      <c r="D25" s="90">
        <v>1509</v>
      </c>
      <c r="E25" s="90">
        <v>11308</v>
      </c>
      <c r="F25" s="90">
        <v>5324135.88</v>
      </c>
    </row>
    <row r="26" spans="1:6" x14ac:dyDescent="0.25">
      <c r="A26" s="161" t="s">
        <v>234</v>
      </c>
      <c r="B26" s="91" t="s">
        <v>464</v>
      </c>
      <c r="C26" s="90">
        <v>7509</v>
      </c>
      <c r="D26" s="90">
        <v>7348</v>
      </c>
      <c r="E26" s="90">
        <v>49309</v>
      </c>
      <c r="F26" s="90">
        <v>23294498.290000018</v>
      </c>
    </row>
    <row r="27" spans="1:6" x14ac:dyDescent="0.25">
      <c r="A27" s="161" t="s">
        <v>232</v>
      </c>
      <c r="B27" s="91" t="s">
        <v>463</v>
      </c>
      <c r="C27" s="90">
        <v>9522</v>
      </c>
      <c r="D27" s="90">
        <v>8906</v>
      </c>
      <c r="E27" s="90">
        <v>116165</v>
      </c>
      <c r="F27" s="90">
        <v>39661796.819999993</v>
      </c>
    </row>
    <row r="28" spans="1:6" x14ac:dyDescent="0.25">
      <c r="A28" s="161" t="s">
        <v>230</v>
      </c>
      <c r="B28" s="91" t="s">
        <v>462</v>
      </c>
      <c r="C28" s="90">
        <v>11707</v>
      </c>
      <c r="D28" s="90">
        <v>10754</v>
      </c>
      <c r="E28" s="90">
        <v>110176</v>
      </c>
      <c r="F28" s="90">
        <v>40425652.990000062</v>
      </c>
    </row>
    <row r="29" spans="1:6" x14ac:dyDescent="0.25">
      <c r="A29" s="161" t="s">
        <v>228</v>
      </c>
      <c r="B29" s="91" t="s">
        <v>461</v>
      </c>
      <c r="C29" s="90">
        <v>9048</v>
      </c>
      <c r="D29" s="90">
        <v>8342</v>
      </c>
      <c r="E29" s="90">
        <v>83540</v>
      </c>
      <c r="F29" s="90">
        <v>33657434.740000062</v>
      </c>
    </row>
    <row r="30" spans="1:6" x14ac:dyDescent="0.25">
      <c r="A30" s="161" t="s">
        <v>226</v>
      </c>
      <c r="B30" s="91" t="s">
        <v>460</v>
      </c>
      <c r="C30" s="90">
        <v>6511</v>
      </c>
      <c r="D30" s="90">
        <v>6134</v>
      </c>
      <c r="E30" s="90">
        <v>57425</v>
      </c>
      <c r="F30" s="90">
        <v>23465980.890000015</v>
      </c>
    </row>
    <row r="31" spans="1:6" x14ac:dyDescent="0.25">
      <c r="A31" s="161" t="s">
        <v>224</v>
      </c>
      <c r="B31" s="91" t="s">
        <v>459</v>
      </c>
      <c r="C31" s="90">
        <v>15871</v>
      </c>
      <c r="D31" s="90">
        <v>15093</v>
      </c>
      <c r="E31" s="90">
        <v>144012</v>
      </c>
      <c r="F31" s="90">
        <v>61199682.56000001</v>
      </c>
    </row>
    <row r="32" spans="1:6" x14ac:dyDescent="0.25">
      <c r="A32" s="161" t="s">
        <v>458</v>
      </c>
      <c r="B32" s="91" t="s">
        <v>457</v>
      </c>
      <c r="C32" s="90">
        <v>4927</v>
      </c>
      <c r="D32" s="90">
        <v>4805</v>
      </c>
      <c r="E32" s="90">
        <v>30214</v>
      </c>
      <c r="F32" s="90">
        <v>16313790.10999999</v>
      </c>
    </row>
    <row r="33" spans="1:6" x14ac:dyDescent="0.25">
      <c r="A33" s="161" t="s">
        <v>456</v>
      </c>
      <c r="B33" s="91" t="s">
        <v>455</v>
      </c>
      <c r="C33" s="90">
        <v>5074</v>
      </c>
      <c r="D33" s="90">
        <v>4964</v>
      </c>
      <c r="E33" s="90">
        <v>27494</v>
      </c>
      <c r="F33" s="90">
        <v>16054979.999999985</v>
      </c>
    </row>
    <row r="34" spans="1:6" x14ac:dyDescent="0.25">
      <c r="A34" s="161" t="s">
        <v>222</v>
      </c>
      <c r="B34" s="91" t="s">
        <v>454</v>
      </c>
      <c r="C34" s="90">
        <v>14193</v>
      </c>
      <c r="D34" s="90">
        <v>13227</v>
      </c>
      <c r="E34" s="90">
        <v>93898</v>
      </c>
      <c r="F34" s="90">
        <v>42264411.160000071</v>
      </c>
    </row>
    <row r="35" spans="1:6" x14ac:dyDescent="0.25">
      <c r="A35" s="161" t="s">
        <v>220</v>
      </c>
      <c r="B35" s="91" t="s">
        <v>453</v>
      </c>
      <c r="C35" s="90">
        <v>28720</v>
      </c>
      <c r="D35" s="90">
        <v>26902</v>
      </c>
      <c r="E35" s="90">
        <v>318295</v>
      </c>
      <c r="F35" s="90">
        <v>147946793.6000002</v>
      </c>
    </row>
    <row r="36" spans="1:6" x14ac:dyDescent="0.25">
      <c r="A36" s="161" t="s">
        <v>218</v>
      </c>
      <c r="B36" s="91" t="s">
        <v>452</v>
      </c>
      <c r="C36" s="90">
        <v>3466</v>
      </c>
      <c r="D36" s="90">
        <v>3227</v>
      </c>
      <c r="E36" s="90">
        <v>23522</v>
      </c>
      <c r="F36" s="90">
        <v>11247907.219999995</v>
      </c>
    </row>
    <row r="37" spans="1:6" x14ac:dyDescent="0.25">
      <c r="A37" s="161" t="s">
        <v>216</v>
      </c>
      <c r="B37" s="91" t="s">
        <v>451</v>
      </c>
      <c r="C37" s="90">
        <v>35966</v>
      </c>
      <c r="D37" s="90">
        <v>33121</v>
      </c>
      <c r="E37" s="90">
        <v>319018</v>
      </c>
      <c r="F37" s="90">
        <v>145097814.90000048</v>
      </c>
    </row>
    <row r="38" spans="1:6" x14ac:dyDescent="0.25">
      <c r="A38" s="161" t="s">
        <v>450</v>
      </c>
      <c r="B38" s="91" t="s">
        <v>449</v>
      </c>
      <c r="C38" s="90">
        <v>25420</v>
      </c>
      <c r="D38" s="90">
        <v>24025</v>
      </c>
      <c r="E38" s="90">
        <v>190073</v>
      </c>
      <c r="F38" s="90">
        <v>87835854.720000237</v>
      </c>
    </row>
    <row r="39" spans="1:6" x14ac:dyDescent="0.25">
      <c r="A39" s="161" t="s">
        <v>214</v>
      </c>
      <c r="B39" s="91" t="s">
        <v>448</v>
      </c>
      <c r="C39" s="90">
        <v>21371</v>
      </c>
      <c r="D39" s="90">
        <v>19759</v>
      </c>
      <c r="E39" s="90">
        <v>224851</v>
      </c>
      <c r="F39" s="90">
        <v>93819629.040000647</v>
      </c>
    </row>
    <row r="40" spans="1:6" x14ac:dyDescent="0.25">
      <c r="A40" s="161" t="s">
        <v>212</v>
      </c>
      <c r="B40" s="91" t="s">
        <v>447</v>
      </c>
      <c r="C40" s="90">
        <v>3581</v>
      </c>
      <c r="D40" s="90">
        <v>3360</v>
      </c>
      <c r="E40" s="90">
        <v>33948</v>
      </c>
      <c r="F40" s="90">
        <v>12007199.099999994</v>
      </c>
    </row>
    <row r="41" spans="1:6" x14ac:dyDescent="0.25">
      <c r="A41" s="161" t="s">
        <v>210</v>
      </c>
      <c r="B41" s="91" t="s">
        <v>446</v>
      </c>
      <c r="C41" s="90">
        <v>11415</v>
      </c>
      <c r="D41" s="90">
        <v>10594</v>
      </c>
      <c r="E41" s="90">
        <v>112930</v>
      </c>
      <c r="F41" s="90">
        <v>43148962.030000076</v>
      </c>
    </row>
    <row r="42" spans="1:6" x14ac:dyDescent="0.25">
      <c r="A42" s="161" t="s">
        <v>208</v>
      </c>
      <c r="B42" s="91" t="s">
        <v>445</v>
      </c>
      <c r="C42" s="90">
        <v>25668</v>
      </c>
      <c r="D42" s="90">
        <v>23300</v>
      </c>
      <c r="E42" s="90">
        <v>239362</v>
      </c>
      <c r="F42" s="90">
        <v>93396843.360000238</v>
      </c>
    </row>
    <row r="43" spans="1:6" x14ac:dyDescent="0.25">
      <c r="A43" s="161" t="s">
        <v>206</v>
      </c>
      <c r="B43" s="91" t="s">
        <v>444</v>
      </c>
      <c r="C43" s="90">
        <v>4625</v>
      </c>
      <c r="D43" s="90">
        <v>4414</v>
      </c>
      <c r="E43" s="90">
        <v>39360</v>
      </c>
      <c r="F43" s="90">
        <v>17991801.589999992</v>
      </c>
    </row>
    <row r="44" spans="1:6" x14ac:dyDescent="0.25">
      <c r="A44" s="161" t="s">
        <v>443</v>
      </c>
      <c r="B44" s="91" t="s">
        <v>442</v>
      </c>
      <c r="C44" s="90">
        <v>8083</v>
      </c>
      <c r="D44" s="90">
        <v>7565</v>
      </c>
      <c r="E44" s="90">
        <v>58236</v>
      </c>
      <c r="F44" s="90">
        <v>24866699.730000008</v>
      </c>
    </row>
    <row r="45" spans="1:6" x14ac:dyDescent="0.25">
      <c r="A45" s="161" t="s">
        <v>204</v>
      </c>
      <c r="B45" s="91" t="s">
        <v>441</v>
      </c>
      <c r="C45" s="90">
        <v>5573</v>
      </c>
      <c r="D45" s="90">
        <v>5245</v>
      </c>
      <c r="E45" s="90">
        <v>52722</v>
      </c>
      <c r="F45" s="90">
        <v>20207085.589999985</v>
      </c>
    </row>
    <row r="46" spans="1:6" x14ac:dyDescent="0.25">
      <c r="A46" s="161" t="s">
        <v>202</v>
      </c>
      <c r="B46" s="91" t="s">
        <v>440</v>
      </c>
      <c r="C46" s="90">
        <v>14303</v>
      </c>
      <c r="D46" s="90">
        <v>13558</v>
      </c>
      <c r="E46" s="90">
        <v>131159</v>
      </c>
      <c r="F46" s="90">
        <v>55577406.940000057</v>
      </c>
    </row>
    <row r="47" spans="1:6" x14ac:dyDescent="0.25">
      <c r="A47" s="161" t="s">
        <v>200</v>
      </c>
      <c r="B47" s="91" t="s">
        <v>439</v>
      </c>
      <c r="C47" s="90">
        <v>4363</v>
      </c>
      <c r="D47" s="90">
        <v>4169</v>
      </c>
      <c r="E47" s="90">
        <v>31938</v>
      </c>
      <c r="F47" s="90">
        <v>12711544.619999995</v>
      </c>
    </row>
    <row r="48" spans="1:6" x14ac:dyDescent="0.25">
      <c r="A48" s="161" t="s">
        <v>438</v>
      </c>
      <c r="B48" s="91" t="s">
        <v>437</v>
      </c>
      <c r="C48" s="90">
        <v>28049</v>
      </c>
      <c r="D48" s="90">
        <v>26345</v>
      </c>
      <c r="E48" s="90">
        <v>333894</v>
      </c>
      <c r="F48" s="90">
        <v>143808802.58000019</v>
      </c>
    </row>
    <row r="49" spans="1:6" x14ac:dyDescent="0.25">
      <c r="A49" s="161" t="s">
        <v>198</v>
      </c>
      <c r="B49" s="91" t="s">
        <v>436</v>
      </c>
      <c r="C49" s="90">
        <v>11071</v>
      </c>
      <c r="D49" s="90">
        <v>10620</v>
      </c>
      <c r="E49" s="90">
        <v>110537</v>
      </c>
      <c r="F49" s="90">
        <v>43639914.240000159</v>
      </c>
    </row>
    <row r="50" spans="1:6" x14ac:dyDescent="0.25">
      <c r="A50" s="161" t="s">
        <v>196</v>
      </c>
      <c r="B50" s="91" t="s">
        <v>435</v>
      </c>
      <c r="C50" s="90">
        <v>3300</v>
      </c>
      <c r="D50" s="90">
        <v>3122</v>
      </c>
      <c r="E50" s="90">
        <v>24670</v>
      </c>
      <c r="F50" s="90">
        <v>10579531.509999994</v>
      </c>
    </row>
    <row r="51" spans="1:6" x14ac:dyDescent="0.25">
      <c r="A51" s="161" t="s">
        <v>194</v>
      </c>
      <c r="B51" s="91" t="s">
        <v>434</v>
      </c>
      <c r="C51" s="90">
        <v>6159</v>
      </c>
      <c r="D51" s="90">
        <v>5801</v>
      </c>
      <c r="E51" s="90">
        <v>46131</v>
      </c>
      <c r="F51" s="90">
        <v>18981187.370000001</v>
      </c>
    </row>
    <row r="52" spans="1:6" x14ac:dyDescent="0.25">
      <c r="A52" s="161" t="s">
        <v>433</v>
      </c>
      <c r="B52" s="91" t="s">
        <v>432</v>
      </c>
      <c r="C52" s="90">
        <v>1521</v>
      </c>
      <c r="D52" s="90">
        <v>1486</v>
      </c>
      <c r="E52" s="90">
        <v>9068</v>
      </c>
      <c r="F52" s="90">
        <v>4228866.6699999981</v>
      </c>
    </row>
    <row r="53" spans="1:6" x14ac:dyDescent="0.25">
      <c r="A53" s="161" t="s">
        <v>192</v>
      </c>
      <c r="B53" s="91" t="s">
        <v>431</v>
      </c>
      <c r="C53" s="90">
        <v>15022</v>
      </c>
      <c r="D53" s="90">
        <v>14134</v>
      </c>
      <c r="E53" s="90">
        <v>158429</v>
      </c>
      <c r="F53" s="90">
        <v>69397496.790000111</v>
      </c>
    </row>
    <row r="54" spans="1:6" x14ac:dyDescent="0.25">
      <c r="A54" s="161" t="s">
        <v>190</v>
      </c>
      <c r="B54" s="91" t="s">
        <v>430</v>
      </c>
      <c r="C54" s="90">
        <v>8456</v>
      </c>
      <c r="D54" s="90">
        <v>8097</v>
      </c>
      <c r="E54" s="90">
        <v>79903</v>
      </c>
      <c r="F54" s="90">
        <v>36952879.820000023</v>
      </c>
    </row>
    <row r="55" spans="1:6" x14ac:dyDescent="0.25">
      <c r="A55" s="161" t="s">
        <v>188</v>
      </c>
      <c r="B55" s="91" t="s">
        <v>429</v>
      </c>
      <c r="C55" s="90">
        <v>9655</v>
      </c>
      <c r="D55" s="90">
        <v>9570</v>
      </c>
      <c r="E55" s="90">
        <v>92228</v>
      </c>
      <c r="F55" s="90">
        <v>40723031.39000003</v>
      </c>
    </row>
    <row r="56" spans="1:6" x14ac:dyDescent="0.25">
      <c r="A56" s="161" t="s">
        <v>186</v>
      </c>
      <c r="B56" s="91" t="s">
        <v>428</v>
      </c>
      <c r="C56" s="90">
        <v>2697</v>
      </c>
      <c r="D56" s="90">
        <v>2541</v>
      </c>
      <c r="E56" s="90">
        <v>27968</v>
      </c>
      <c r="F56" s="90">
        <v>11528850.129999992</v>
      </c>
    </row>
    <row r="57" spans="1:6" x14ac:dyDescent="0.25">
      <c r="A57" s="161" t="s">
        <v>184</v>
      </c>
      <c r="B57" s="91" t="s">
        <v>427</v>
      </c>
      <c r="C57" s="90">
        <v>5091</v>
      </c>
      <c r="D57" s="90">
        <v>4897</v>
      </c>
      <c r="E57" s="90">
        <v>61877</v>
      </c>
      <c r="F57" s="90">
        <v>25596684.799999975</v>
      </c>
    </row>
    <row r="58" spans="1:6" x14ac:dyDescent="0.25">
      <c r="A58" s="161" t="s">
        <v>426</v>
      </c>
      <c r="B58" s="91" t="s">
        <v>425</v>
      </c>
      <c r="C58" s="90">
        <v>11227</v>
      </c>
      <c r="D58" s="90">
        <v>10548</v>
      </c>
      <c r="E58" s="90">
        <v>112269</v>
      </c>
      <c r="F58" s="90">
        <v>42889595.940000065</v>
      </c>
    </row>
    <row r="59" spans="1:6" x14ac:dyDescent="0.25">
      <c r="A59" s="161" t="s">
        <v>182</v>
      </c>
      <c r="B59" s="91" t="s">
        <v>424</v>
      </c>
      <c r="C59" s="90">
        <v>2384</v>
      </c>
      <c r="D59" s="90">
        <v>2305</v>
      </c>
      <c r="E59" s="90">
        <v>20389</v>
      </c>
      <c r="F59" s="90">
        <v>11022062.069999995</v>
      </c>
    </row>
    <row r="60" spans="1:6" x14ac:dyDescent="0.25">
      <c r="A60" s="161" t="s">
        <v>180</v>
      </c>
      <c r="B60" s="91" t="s">
        <v>423</v>
      </c>
      <c r="C60" s="90">
        <v>14294</v>
      </c>
      <c r="D60" s="90">
        <v>13631</v>
      </c>
      <c r="E60" s="90">
        <v>117213</v>
      </c>
      <c r="F60" s="90">
        <v>52824763.790000096</v>
      </c>
    </row>
    <row r="61" spans="1:6" x14ac:dyDescent="0.25">
      <c r="A61" s="161" t="s">
        <v>422</v>
      </c>
      <c r="B61" s="91" t="s">
        <v>421</v>
      </c>
      <c r="C61" s="90">
        <v>17129</v>
      </c>
      <c r="D61" s="90">
        <v>15643</v>
      </c>
      <c r="E61" s="90">
        <v>179890</v>
      </c>
      <c r="F61" s="90">
        <v>75263770.230000079</v>
      </c>
    </row>
    <row r="62" spans="1:6" x14ac:dyDescent="0.25">
      <c r="A62" s="161" t="s">
        <v>178</v>
      </c>
      <c r="B62" s="91" t="s">
        <v>420</v>
      </c>
      <c r="C62" s="90">
        <v>3274</v>
      </c>
      <c r="D62" s="90">
        <v>3012</v>
      </c>
      <c r="E62" s="90">
        <v>28811</v>
      </c>
      <c r="F62" s="90">
        <v>10539122.919999996</v>
      </c>
    </row>
    <row r="63" spans="1:6" x14ac:dyDescent="0.25">
      <c r="A63" s="161" t="s">
        <v>176</v>
      </c>
      <c r="B63" s="91" t="s">
        <v>419</v>
      </c>
      <c r="C63" s="90">
        <v>40587</v>
      </c>
      <c r="D63" s="90">
        <v>37853</v>
      </c>
      <c r="E63" s="90">
        <v>499353</v>
      </c>
      <c r="F63" s="90">
        <v>218816120.95999968</v>
      </c>
    </row>
    <row r="64" spans="1:6" x14ac:dyDescent="0.25">
      <c r="A64" s="161" t="s">
        <v>174</v>
      </c>
      <c r="B64" s="91" t="s">
        <v>418</v>
      </c>
      <c r="C64" s="90">
        <v>12464</v>
      </c>
      <c r="D64" s="90">
        <v>11245</v>
      </c>
      <c r="E64" s="90">
        <v>127561</v>
      </c>
      <c r="F64" s="90">
        <v>55436792.420000084</v>
      </c>
    </row>
    <row r="65" spans="1:6" x14ac:dyDescent="0.25">
      <c r="A65" s="161" t="s">
        <v>172</v>
      </c>
      <c r="B65" s="91" t="s">
        <v>417</v>
      </c>
      <c r="C65" s="90">
        <v>4457</v>
      </c>
      <c r="D65" s="90">
        <v>4203</v>
      </c>
      <c r="E65" s="90">
        <v>41430</v>
      </c>
      <c r="F65" s="90">
        <v>18990787.909999985</v>
      </c>
    </row>
    <row r="66" spans="1:6" x14ac:dyDescent="0.25">
      <c r="A66" s="161" t="s">
        <v>170</v>
      </c>
      <c r="B66" s="91" t="s">
        <v>416</v>
      </c>
      <c r="C66" s="90">
        <v>20539</v>
      </c>
      <c r="D66" s="90">
        <v>19328</v>
      </c>
      <c r="E66" s="90">
        <v>223798</v>
      </c>
      <c r="F66" s="90">
        <v>105338843.72000018</v>
      </c>
    </row>
    <row r="67" spans="1:6" x14ac:dyDescent="0.25">
      <c r="A67" s="161" t="s">
        <v>168</v>
      </c>
      <c r="B67" s="91" t="s">
        <v>415</v>
      </c>
      <c r="C67" s="90">
        <v>11686</v>
      </c>
      <c r="D67" s="90">
        <v>11362</v>
      </c>
      <c r="E67" s="90">
        <v>112345</v>
      </c>
      <c r="F67" s="90">
        <v>49719981.740000054</v>
      </c>
    </row>
    <row r="68" spans="1:6" x14ac:dyDescent="0.25">
      <c r="A68" s="161" t="s">
        <v>166</v>
      </c>
      <c r="B68" s="91" t="s">
        <v>414</v>
      </c>
      <c r="C68" s="90">
        <v>15855</v>
      </c>
      <c r="D68" s="90">
        <v>15061</v>
      </c>
      <c r="E68" s="90">
        <v>124388</v>
      </c>
      <c r="F68" s="90">
        <v>57473369.69000008</v>
      </c>
    </row>
    <row r="69" spans="1:6" x14ac:dyDescent="0.25">
      <c r="A69" s="161" t="s">
        <v>164</v>
      </c>
      <c r="B69" s="91" t="s">
        <v>413</v>
      </c>
      <c r="C69" s="90">
        <v>4557</v>
      </c>
      <c r="D69" s="90">
        <v>4341</v>
      </c>
      <c r="E69" s="90">
        <v>35099</v>
      </c>
      <c r="F69" s="90">
        <v>14275250.999999994</v>
      </c>
    </row>
    <row r="70" spans="1:6" x14ac:dyDescent="0.25">
      <c r="A70" s="161" t="s">
        <v>162</v>
      </c>
      <c r="B70" s="91" t="s">
        <v>412</v>
      </c>
      <c r="C70" s="90">
        <v>9507</v>
      </c>
      <c r="D70" s="90">
        <v>9057</v>
      </c>
      <c r="E70" s="90">
        <v>64525</v>
      </c>
      <c r="F70" s="90">
        <v>33331354.680000007</v>
      </c>
    </row>
    <row r="71" spans="1:6" x14ac:dyDescent="0.25">
      <c r="A71" s="161" t="s">
        <v>411</v>
      </c>
      <c r="B71" s="91" t="s">
        <v>410</v>
      </c>
      <c r="C71" s="90">
        <v>24218</v>
      </c>
      <c r="D71" s="90">
        <v>22716</v>
      </c>
      <c r="E71" s="90">
        <v>294811</v>
      </c>
      <c r="F71" s="90">
        <v>107424119.69000013</v>
      </c>
    </row>
    <row r="72" spans="1:6" x14ac:dyDescent="0.25">
      <c r="A72" s="161" t="s">
        <v>160</v>
      </c>
      <c r="B72" s="91" t="s">
        <v>409</v>
      </c>
      <c r="C72" s="90">
        <v>14852</v>
      </c>
      <c r="D72" s="90">
        <v>13921</v>
      </c>
      <c r="E72" s="90">
        <v>149154</v>
      </c>
      <c r="F72" s="90">
        <v>66667197.910000063</v>
      </c>
    </row>
    <row r="73" spans="1:6" x14ac:dyDescent="0.25">
      <c r="A73" s="161" t="s">
        <v>159</v>
      </c>
      <c r="B73" s="91" t="s">
        <v>408</v>
      </c>
      <c r="C73" s="90">
        <v>44687</v>
      </c>
      <c r="D73" s="90">
        <v>41524</v>
      </c>
      <c r="E73" s="90">
        <v>486496</v>
      </c>
      <c r="F73" s="90">
        <v>200665018.91999954</v>
      </c>
    </row>
    <row r="74" spans="1:6" x14ac:dyDescent="0.25">
      <c r="A74" s="161" t="s">
        <v>157</v>
      </c>
      <c r="B74" s="91" t="s">
        <v>407</v>
      </c>
      <c r="C74" s="90">
        <v>3273</v>
      </c>
      <c r="D74" s="90">
        <v>3077</v>
      </c>
      <c r="E74" s="90">
        <v>35870</v>
      </c>
      <c r="F74" s="90">
        <v>13571256.800000001</v>
      </c>
    </row>
    <row r="75" spans="1:6" x14ac:dyDescent="0.25">
      <c r="A75" s="161" t="s">
        <v>155</v>
      </c>
      <c r="B75" s="91" t="s">
        <v>406</v>
      </c>
      <c r="C75" s="90">
        <v>10165</v>
      </c>
      <c r="D75" s="90">
        <v>9387</v>
      </c>
      <c r="E75" s="90">
        <v>91014</v>
      </c>
      <c r="F75" s="90">
        <v>37693720.570000067</v>
      </c>
    </row>
    <row r="76" spans="1:6" x14ac:dyDescent="0.25">
      <c r="A76" s="161" t="s">
        <v>153</v>
      </c>
      <c r="B76" s="91" t="s">
        <v>405</v>
      </c>
      <c r="C76" s="90">
        <v>8534</v>
      </c>
      <c r="D76" s="90">
        <v>8125</v>
      </c>
      <c r="E76" s="90">
        <v>95404</v>
      </c>
      <c r="F76" s="90">
        <v>42015101.920000076</v>
      </c>
    </row>
    <row r="77" spans="1:6" x14ac:dyDescent="0.25">
      <c r="A77" s="161" t="s">
        <v>151</v>
      </c>
      <c r="B77" s="91" t="s">
        <v>404</v>
      </c>
      <c r="C77" s="90">
        <v>12003</v>
      </c>
      <c r="D77" s="90">
        <v>11450</v>
      </c>
      <c r="E77" s="90">
        <v>108009</v>
      </c>
      <c r="F77" s="90">
        <v>36604276.560000062</v>
      </c>
    </row>
    <row r="78" spans="1:6" x14ac:dyDescent="0.25">
      <c r="A78" s="161" t="s">
        <v>149</v>
      </c>
      <c r="B78" s="91" t="s">
        <v>403</v>
      </c>
      <c r="C78" s="90">
        <v>18267</v>
      </c>
      <c r="D78" s="90">
        <v>17569</v>
      </c>
      <c r="E78" s="90">
        <v>158979</v>
      </c>
      <c r="F78" s="90">
        <v>67446285.930000126</v>
      </c>
    </row>
    <row r="79" spans="1:6" x14ac:dyDescent="0.25">
      <c r="A79" s="161" t="s">
        <v>147</v>
      </c>
      <c r="B79" s="91" t="s">
        <v>402</v>
      </c>
      <c r="C79" s="90">
        <v>97038</v>
      </c>
      <c r="D79" s="90">
        <v>88133</v>
      </c>
      <c r="E79" s="90">
        <v>926652</v>
      </c>
      <c r="F79" s="90">
        <v>406572085.85999662</v>
      </c>
    </row>
    <row r="80" spans="1:6" x14ac:dyDescent="0.25">
      <c r="A80" s="161" t="s">
        <v>401</v>
      </c>
      <c r="B80" s="91" t="s">
        <v>400</v>
      </c>
      <c r="C80" s="90">
        <v>20626</v>
      </c>
      <c r="D80" s="90">
        <v>19218</v>
      </c>
      <c r="E80" s="90">
        <v>229793</v>
      </c>
      <c r="F80" s="90">
        <v>103114982.95000046</v>
      </c>
    </row>
    <row r="81" spans="1:6" x14ac:dyDescent="0.25">
      <c r="A81" s="161" t="s">
        <v>145</v>
      </c>
      <c r="B81" s="91" t="s">
        <v>399</v>
      </c>
      <c r="C81" s="90">
        <v>24133</v>
      </c>
      <c r="D81" s="90">
        <v>22254</v>
      </c>
      <c r="E81" s="90">
        <v>275146</v>
      </c>
      <c r="F81" s="90">
        <v>130629827.91000025</v>
      </c>
    </row>
    <row r="82" spans="1:6" x14ac:dyDescent="0.25">
      <c r="A82" s="161" t="s">
        <v>143</v>
      </c>
      <c r="B82" s="91" t="s">
        <v>398</v>
      </c>
      <c r="C82" s="90">
        <v>23869</v>
      </c>
      <c r="D82" s="90">
        <v>21854</v>
      </c>
      <c r="E82" s="90">
        <v>317823</v>
      </c>
      <c r="F82" s="90">
        <v>124526171.62000042</v>
      </c>
    </row>
    <row r="83" spans="1:6" x14ac:dyDescent="0.25">
      <c r="A83" s="161" t="s">
        <v>141</v>
      </c>
      <c r="B83" s="91" t="s">
        <v>397</v>
      </c>
      <c r="C83" s="90">
        <v>6072</v>
      </c>
      <c r="D83" s="90">
        <v>5723</v>
      </c>
      <c r="E83" s="90">
        <v>64048</v>
      </c>
      <c r="F83" s="90">
        <v>28637422.000000022</v>
      </c>
    </row>
    <row r="84" spans="1:6" x14ac:dyDescent="0.25">
      <c r="A84" s="161" t="s">
        <v>139</v>
      </c>
      <c r="B84" s="91" t="s">
        <v>396</v>
      </c>
      <c r="C84" s="90">
        <v>8472</v>
      </c>
      <c r="D84" s="90">
        <v>7803</v>
      </c>
      <c r="E84" s="90">
        <v>84592</v>
      </c>
      <c r="F84" s="90">
        <v>36833688.090000026</v>
      </c>
    </row>
    <row r="85" spans="1:6" x14ac:dyDescent="0.25">
      <c r="A85" s="161" t="s">
        <v>137</v>
      </c>
      <c r="B85" s="91" t="s">
        <v>395</v>
      </c>
      <c r="C85" s="90">
        <v>7137</v>
      </c>
      <c r="D85" s="90">
        <v>6770</v>
      </c>
      <c r="E85" s="90">
        <v>51948</v>
      </c>
      <c r="F85" s="90">
        <v>24634545.490000021</v>
      </c>
    </row>
    <row r="86" spans="1:6" x14ac:dyDescent="0.25">
      <c r="A86" s="161" t="s">
        <v>135</v>
      </c>
      <c r="B86" s="91" t="s">
        <v>394</v>
      </c>
      <c r="C86" s="90">
        <v>4670</v>
      </c>
      <c r="D86" s="90">
        <v>4285</v>
      </c>
      <c r="E86" s="90">
        <v>33297</v>
      </c>
      <c r="F86" s="90">
        <v>14528465.899999995</v>
      </c>
    </row>
    <row r="87" spans="1:6" x14ac:dyDescent="0.25">
      <c r="A87" s="161" t="s">
        <v>393</v>
      </c>
      <c r="B87" s="91" t="s">
        <v>392</v>
      </c>
      <c r="C87" s="90">
        <v>23811</v>
      </c>
      <c r="D87" s="90">
        <v>21971</v>
      </c>
      <c r="E87" s="90">
        <v>147212</v>
      </c>
      <c r="F87" s="90">
        <v>66828839.850000143</v>
      </c>
    </row>
    <row r="88" spans="1:6" x14ac:dyDescent="0.25">
      <c r="A88" s="161" t="s">
        <v>133</v>
      </c>
      <c r="B88" s="91" t="s">
        <v>391</v>
      </c>
      <c r="C88" s="90">
        <v>13243</v>
      </c>
      <c r="D88" s="90">
        <v>12751</v>
      </c>
      <c r="E88" s="90">
        <v>94217</v>
      </c>
      <c r="F88" s="90">
        <v>40652812.110000037</v>
      </c>
    </row>
    <row r="89" spans="1:6" x14ac:dyDescent="0.25">
      <c r="A89" s="161" t="s">
        <v>131</v>
      </c>
      <c r="B89" s="91" t="s">
        <v>390</v>
      </c>
      <c r="C89" s="90">
        <v>14124</v>
      </c>
      <c r="D89" s="90">
        <v>13259</v>
      </c>
      <c r="E89" s="90">
        <v>147819</v>
      </c>
      <c r="F89" s="90">
        <v>67426756.270000041</v>
      </c>
    </row>
    <row r="90" spans="1:6" x14ac:dyDescent="0.25">
      <c r="A90" s="161" t="s">
        <v>129</v>
      </c>
      <c r="B90" s="91" t="s">
        <v>389</v>
      </c>
      <c r="C90" s="90">
        <v>6940</v>
      </c>
      <c r="D90" s="90">
        <v>6501</v>
      </c>
      <c r="E90" s="90">
        <v>69625</v>
      </c>
      <c r="F90" s="90">
        <v>31217067.899999987</v>
      </c>
    </row>
    <row r="91" spans="1:6" x14ac:dyDescent="0.25">
      <c r="A91" s="161" t="s">
        <v>127</v>
      </c>
      <c r="B91" s="91" t="s">
        <v>388</v>
      </c>
      <c r="C91" s="90">
        <v>6208</v>
      </c>
      <c r="D91" s="90">
        <v>5846</v>
      </c>
      <c r="E91" s="90">
        <v>56053</v>
      </c>
      <c r="F91" s="90">
        <v>25442590.670000017</v>
      </c>
    </row>
    <row r="92" spans="1:6" x14ac:dyDescent="0.25">
      <c r="A92" s="161" t="s">
        <v>125</v>
      </c>
      <c r="B92" s="91" t="s">
        <v>387</v>
      </c>
      <c r="C92" s="90">
        <v>6533</v>
      </c>
      <c r="D92" s="90">
        <v>6367</v>
      </c>
      <c r="E92" s="90">
        <v>58143</v>
      </c>
      <c r="F92" s="90">
        <v>25085669.440000005</v>
      </c>
    </row>
    <row r="93" spans="1:6" x14ac:dyDescent="0.25">
      <c r="A93" s="161" t="s">
        <v>386</v>
      </c>
      <c r="B93" s="91" t="s">
        <v>385</v>
      </c>
      <c r="C93" s="90">
        <v>5477</v>
      </c>
      <c r="D93" s="90">
        <v>5046</v>
      </c>
      <c r="E93" s="90">
        <v>47909</v>
      </c>
      <c r="F93" s="90">
        <v>20986852.310000002</v>
      </c>
    </row>
    <row r="94" spans="1:6" x14ac:dyDescent="0.25">
      <c r="A94" s="161" t="s">
        <v>123</v>
      </c>
      <c r="B94" s="91" t="s">
        <v>384</v>
      </c>
      <c r="C94" s="90">
        <v>2253</v>
      </c>
      <c r="D94" s="90">
        <v>2163</v>
      </c>
      <c r="E94" s="90">
        <v>22204</v>
      </c>
      <c r="F94" s="90">
        <v>9446165.2699999958</v>
      </c>
    </row>
    <row r="95" spans="1:6" x14ac:dyDescent="0.25">
      <c r="A95" s="161" t="s">
        <v>121</v>
      </c>
      <c r="B95" s="91" t="s">
        <v>383</v>
      </c>
      <c r="C95" s="90">
        <v>20918</v>
      </c>
      <c r="D95" s="90">
        <v>18806</v>
      </c>
      <c r="E95" s="90">
        <v>229725</v>
      </c>
      <c r="F95" s="90">
        <v>100428790.60000068</v>
      </c>
    </row>
    <row r="96" spans="1:6" x14ac:dyDescent="0.25">
      <c r="A96" s="161" t="s">
        <v>119</v>
      </c>
      <c r="B96" s="91" t="s">
        <v>382</v>
      </c>
      <c r="C96" s="90">
        <v>32396</v>
      </c>
      <c r="D96" s="90">
        <v>29496</v>
      </c>
      <c r="E96" s="90">
        <v>503091</v>
      </c>
      <c r="F96" s="90">
        <v>204201403.95000052</v>
      </c>
    </row>
    <row r="97" spans="1:6" x14ac:dyDescent="0.25">
      <c r="A97" s="161" t="s">
        <v>117</v>
      </c>
      <c r="B97" s="91" t="s">
        <v>381</v>
      </c>
      <c r="C97" s="90">
        <v>32008</v>
      </c>
      <c r="D97" s="90">
        <v>28627</v>
      </c>
      <c r="E97" s="90">
        <v>380871</v>
      </c>
      <c r="F97" s="90">
        <v>158829535.72000083</v>
      </c>
    </row>
    <row r="98" spans="1:6" x14ac:dyDescent="0.25">
      <c r="A98" s="161" t="s">
        <v>115</v>
      </c>
      <c r="B98" s="91" t="s">
        <v>380</v>
      </c>
      <c r="C98" s="90">
        <v>24102</v>
      </c>
      <c r="D98" s="90">
        <v>22088</v>
      </c>
      <c r="E98" s="90">
        <v>258432</v>
      </c>
      <c r="F98" s="90">
        <v>108602457.27000053</v>
      </c>
    </row>
    <row r="99" spans="1:6" x14ac:dyDescent="0.25">
      <c r="A99" s="161" t="s">
        <v>113</v>
      </c>
      <c r="B99" s="91" t="s">
        <v>379</v>
      </c>
      <c r="C99" s="90">
        <v>21153</v>
      </c>
      <c r="D99" s="90">
        <v>19082</v>
      </c>
      <c r="E99" s="90">
        <v>219879</v>
      </c>
      <c r="F99" s="90">
        <v>102079917.63000043</v>
      </c>
    </row>
    <row r="100" spans="1:6" x14ac:dyDescent="0.25">
      <c r="A100" s="161" t="s">
        <v>378</v>
      </c>
      <c r="B100" s="91" t="s">
        <v>529</v>
      </c>
      <c r="C100" s="90">
        <v>10277</v>
      </c>
      <c r="D100" s="90">
        <v>9706</v>
      </c>
      <c r="E100" s="90">
        <v>62338</v>
      </c>
      <c r="F100" s="90">
        <v>27518839.860000025</v>
      </c>
    </row>
    <row r="101" spans="1:6" x14ac:dyDescent="0.25">
      <c r="A101" s="161" t="s">
        <v>377</v>
      </c>
      <c r="B101" s="91" t="s">
        <v>376</v>
      </c>
      <c r="C101" s="90">
        <v>7710</v>
      </c>
      <c r="D101" s="90">
        <v>7061</v>
      </c>
      <c r="E101" s="90">
        <v>53194</v>
      </c>
      <c r="F101" s="90">
        <v>23458424.139999989</v>
      </c>
    </row>
    <row r="102" spans="1:6" x14ac:dyDescent="0.25">
      <c r="A102" s="161" t="s">
        <v>375</v>
      </c>
      <c r="B102" s="91" t="s">
        <v>374</v>
      </c>
      <c r="C102" s="90">
        <v>3232</v>
      </c>
      <c r="D102" s="90">
        <v>2833</v>
      </c>
      <c r="E102" s="90">
        <v>20495</v>
      </c>
      <c r="F102" s="90">
        <v>8138157.4999999916</v>
      </c>
    </row>
    <row r="103" spans="1:6" x14ac:dyDescent="0.25">
      <c r="A103" s="161" t="s">
        <v>373</v>
      </c>
      <c r="B103" s="91" t="s">
        <v>372</v>
      </c>
      <c r="C103" s="90">
        <v>15556</v>
      </c>
      <c r="D103" s="90">
        <v>14716</v>
      </c>
      <c r="E103" s="90">
        <v>112937</v>
      </c>
      <c r="F103" s="90">
        <v>53591958.710000232</v>
      </c>
    </row>
    <row r="104" spans="1:6" x14ac:dyDescent="0.25">
      <c r="A104" s="161" t="s">
        <v>371</v>
      </c>
      <c r="B104" s="91" t="s">
        <v>370</v>
      </c>
      <c r="C104" s="90">
        <v>1431</v>
      </c>
      <c r="D104" s="90">
        <v>1242</v>
      </c>
      <c r="E104" s="90">
        <v>12869</v>
      </c>
      <c r="F104" s="90">
        <v>5697600.1500000022</v>
      </c>
    </row>
    <row r="105" spans="1:6" ht="15.75" thickBot="1" x14ac:dyDescent="0.3">
      <c r="A105" s="160" t="s">
        <v>369</v>
      </c>
      <c r="B105" s="160" t="s">
        <v>528</v>
      </c>
      <c r="C105" s="90">
        <v>147</v>
      </c>
      <c r="D105" s="90">
        <v>138</v>
      </c>
      <c r="E105" s="90">
        <v>508</v>
      </c>
      <c r="F105" s="90">
        <v>102681.45</v>
      </c>
    </row>
    <row r="106" spans="1:6" s="159" customFormat="1" ht="15.75" thickBot="1" x14ac:dyDescent="0.3">
      <c r="A106" s="85"/>
      <c r="B106" s="85" t="s">
        <v>368</v>
      </c>
      <c r="C106" s="84">
        <f>SUM(C4:C105)</f>
        <v>1315421</v>
      </c>
      <c r="D106" s="84">
        <f>SUM(D4:D105)</f>
        <v>1226060</v>
      </c>
      <c r="E106" s="84">
        <f>SUM(E4:E105)</f>
        <v>12679416</v>
      </c>
      <c r="F106" s="84">
        <f>SUM(F4:F105)</f>
        <v>5449702200.5600042</v>
      </c>
    </row>
    <row r="107" spans="1:6" x14ac:dyDescent="0.25">
      <c r="C107" s="155"/>
      <c r="D107" s="155"/>
      <c r="E107" s="155"/>
      <c r="F107" s="155"/>
    </row>
    <row r="108" spans="1:6" s="157" customFormat="1" ht="11.25" x14ac:dyDescent="0.2">
      <c r="A108" s="83" t="s">
        <v>523</v>
      </c>
      <c r="C108" s="158"/>
      <c r="D108" s="158"/>
      <c r="E108" s="158"/>
      <c r="F108" s="158"/>
    </row>
    <row r="109" spans="1:6" x14ac:dyDescent="0.25">
      <c r="C109" s="156"/>
      <c r="D109" s="156"/>
      <c r="E109" s="156"/>
      <c r="F109" s="156"/>
    </row>
    <row r="110" spans="1:6" x14ac:dyDescent="0.25">
      <c r="C110" s="155"/>
      <c r="D110" s="155"/>
      <c r="E110" s="155"/>
      <c r="F110" s="155"/>
    </row>
    <row r="111" spans="1:6" x14ac:dyDescent="0.25">
      <c r="C111" s="155"/>
      <c r="D111" s="155"/>
      <c r="E111" s="155"/>
      <c r="F111" s="155"/>
    </row>
    <row r="112" spans="1:6" x14ac:dyDescent="0.25">
      <c r="C112" s="155"/>
      <c r="F112" s="1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1"/>
    </sheetView>
  </sheetViews>
  <sheetFormatPr baseColWidth="10" defaultRowHeight="15" x14ac:dyDescent="0.25"/>
  <cols>
    <col min="1" max="1" width="79.140625" style="20" bestFit="1" customWidth="1"/>
    <col min="2" max="2" width="49.42578125" style="20" bestFit="1" customWidth="1"/>
    <col min="3" max="16384" width="11.42578125" style="20"/>
  </cols>
  <sheetData>
    <row r="1" spans="1:9" x14ac:dyDescent="0.25">
      <c r="A1" s="221" t="s">
        <v>553</v>
      </c>
      <c r="B1" s="221"/>
      <c r="C1" s="221"/>
      <c r="D1" s="221"/>
      <c r="E1" s="221"/>
      <c r="F1" s="221"/>
      <c r="G1" s="221"/>
      <c r="H1" s="221"/>
      <c r="I1" s="221"/>
    </row>
    <row r="2" spans="1:9" x14ac:dyDescent="0.25">
      <c r="A2" s="14"/>
      <c r="B2" s="14"/>
      <c r="C2" s="14"/>
      <c r="D2" s="14"/>
      <c r="E2" s="14"/>
      <c r="F2" s="14"/>
      <c r="G2" s="14"/>
      <c r="H2" s="14"/>
      <c r="I2" s="14"/>
    </row>
    <row r="3" spans="1:9" x14ac:dyDescent="0.25">
      <c r="A3" s="149" t="s">
        <v>276</v>
      </c>
      <c r="B3" s="149" t="s">
        <v>552</v>
      </c>
      <c r="C3" s="14"/>
      <c r="D3" s="14"/>
      <c r="E3" s="14"/>
      <c r="F3" s="14"/>
      <c r="G3" s="14"/>
      <c r="H3" s="14"/>
      <c r="I3" s="14"/>
    </row>
    <row r="4" spans="1:9" x14ac:dyDescent="0.25">
      <c r="A4" s="20" t="s">
        <v>551</v>
      </c>
      <c r="B4" s="50">
        <v>1436.0889207410951</v>
      </c>
      <c r="C4" s="216"/>
      <c r="D4" s="216"/>
    </row>
    <row r="5" spans="1:9" x14ac:dyDescent="0.25">
      <c r="A5" s="20" t="s">
        <v>550</v>
      </c>
      <c r="B5" s="50">
        <v>34643.889614450913</v>
      </c>
      <c r="C5" s="216"/>
    </row>
    <row r="6" spans="1:9" x14ac:dyDescent="0.25">
      <c r="A6" s="20" t="s">
        <v>549</v>
      </c>
      <c r="B6" s="50">
        <v>84096.2513750121</v>
      </c>
      <c r="C6" s="216"/>
    </row>
    <row r="7" spans="1:9" x14ac:dyDescent="0.25">
      <c r="A7" s="20" t="s">
        <v>548</v>
      </c>
      <c r="B7" s="50">
        <v>100623.5589223296</v>
      </c>
      <c r="C7" s="216"/>
    </row>
    <row r="8" spans="1:9" x14ac:dyDescent="0.25">
      <c r="A8" s="20" t="s">
        <v>547</v>
      </c>
      <c r="B8" s="50">
        <v>118614.5728389892</v>
      </c>
      <c r="C8" s="216"/>
    </row>
    <row r="9" spans="1:9" x14ac:dyDescent="0.25">
      <c r="A9" s="20" t="s">
        <v>546</v>
      </c>
      <c r="B9" s="50">
        <v>152453.54687859761</v>
      </c>
      <c r="C9" s="216"/>
    </row>
    <row r="10" spans="1:9" x14ac:dyDescent="0.25">
      <c r="A10" s="20" t="s">
        <v>545</v>
      </c>
      <c r="B10" s="50">
        <v>175063.51130420479</v>
      </c>
      <c r="C10" s="216"/>
    </row>
    <row r="11" spans="1:9" x14ac:dyDescent="0.25">
      <c r="A11" s="20" t="s">
        <v>544</v>
      </c>
      <c r="B11" s="50">
        <v>202914.24886753579</v>
      </c>
      <c r="C11" s="216"/>
    </row>
    <row r="12" spans="1:9" x14ac:dyDescent="0.25">
      <c r="A12" s="20" t="s">
        <v>543</v>
      </c>
      <c r="B12" s="50">
        <v>222210.25990921061</v>
      </c>
      <c r="C12" s="216"/>
    </row>
    <row r="13" spans="1:9" x14ac:dyDescent="0.25">
      <c r="A13" s="20" t="s">
        <v>542</v>
      </c>
      <c r="B13" s="50">
        <v>567035.03786681278</v>
      </c>
      <c r="C13" s="216"/>
    </row>
    <row r="14" spans="1:9" x14ac:dyDescent="0.25">
      <c r="A14" s="20" t="s">
        <v>541</v>
      </c>
      <c r="B14" s="50">
        <v>591008.36246404657</v>
      </c>
      <c r="C14" s="216"/>
    </row>
    <row r="15" spans="1:9" x14ac:dyDescent="0.25">
      <c r="A15" s="20" t="s">
        <v>540</v>
      </c>
      <c r="B15" s="50">
        <v>645735.34956371714</v>
      </c>
      <c r="C15" s="216"/>
    </row>
    <row r="16" spans="1:9" x14ac:dyDescent="0.25">
      <c r="A16" s="20" t="s">
        <v>539</v>
      </c>
      <c r="B16" s="50">
        <v>716311.61790081335</v>
      </c>
      <c r="C16" s="216"/>
    </row>
    <row r="17" spans="1:3" x14ac:dyDescent="0.25">
      <c r="A17" s="20" t="s">
        <v>538</v>
      </c>
      <c r="B17" s="50">
        <v>942817.09274445951</v>
      </c>
      <c r="C17" s="216"/>
    </row>
    <row r="18" spans="1:3" x14ac:dyDescent="0.25">
      <c r="A18" s="20" t="s">
        <v>537</v>
      </c>
      <c r="B18" s="50">
        <v>1069669.7239237439</v>
      </c>
      <c r="C18" s="216"/>
    </row>
    <row r="19" spans="1:3" x14ac:dyDescent="0.25">
      <c r="A19" s="20" t="s">
        <v>536</v>
      </c>
      <c r="B19" s="50">
        <v>1400183.8465021129</v>
      </c>
      <c r="C19" s="216"/>
    </row>
    <row r="20" spans="1:3" x14ac:dyDescent="0.25">
      <c r="A20" s="20" t="s">
        <v>535</v>
      </c>
      <c r="B20" s="50">
        <v>1568932.4345063269</v>
      </c>
      <c r="C20" s="216"/>
    </row>
    <row r="22" spans="1:3" x14ac:dyDescent="0.25">
      <c r="A22" s="111" t="s">
        <v>534</v>
      </c>
    </row>
    <row r="23" spans="1:3" x14ac:dyDescent="0.25">
      <c r="A23" s="111" t="s">
        <v>533</v>
      </c>
    </row>
    <row r="24" spans="1:3" x14ac:dyDescent="0.25">
      <c r="A24" s="111" t="s">
        <v>532</v>
      </c>
    </row>
  </sheetData>
  <mergeCells count="1">
    <mergeCell ref="A1:I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J1"/>
    </sheetView>
  </sheetViews>
  <sheetFormatPr baseColWidth="10" defaultRowHeight="15" x14ac:dyDescent="0.25"/>
  <cols>
    <col min="1" max="1" width="24" style="20" bestFit="1" customWidth="1"/>
    <col min="2" max="2" width="50.7109375" style="20" bestFit="1" customWidth="1"/>
    <col min="3" max="16384" width="11.42578125" style="20"/>
  </cols>
  <sheetData>
    <row r="1" spans="1:10" x14ac:dyDescent="0.25">
      <c r="A1" s="221" t="s">
        <v>561</v>
      </c>
      <c r="B1" s="221"/>
      <c r="C1" s="221"/>
      <c r="D1" s="221"/>
      <c r="E1" s="221"/>
      <c r="F1" s="221"/>
      <c r="G1" s="221"/>
      <c r="H1" s="221"/>
      <c r="I1" s="221"/>
      <c r="J1" s="221"/>
    </row>
    <row r="2" spans="1:10" x14ac:dyDescent="0.25">
      <c r="A2" s="14"/>
      <c r="B2" s="14"/>
      <c r="C2" s="14"/>
      <c r="D2" s="14"/>
      <c r="E2" s="14"/>
      <c r="F2" s="14"/>
      <c r="G2" s="14"/>
      <c r="H2" s="14"/>
      <c r="I2" s="14"/>
      <c r="J2" s="14"/>
    </row>
    <row r="3" spans="1:10" x14ac:dyDescent="0.25">
      <c r="A3" s="149" t="s">
        <v>501</v>
      </c>
      <c r="B3" s="149" t="s">
        <v>552</v>
      </c>
      <c r="C3" s="14"/>
      <c r="D3" s="14"/>
      <c r="E3" s="14"/>
      <c r="F3" s="14"/>
      <c r="G3" s="14"/>
      <c r="H3" s="14"/>
      <c r="I3" s="14"/>
      <c r="J3" s="14"/>
    </row>
    <row r="4" spans="1:10" x14ac:dyDescent="0.25">
      <c r="A4" s="20" t="s">
        <v>560</v>
      </c>
      <c r="B4" s="24">
        <v>456516.59487046732</v>
      </c>
      <c r="C4" s="114"/>
    </row>
    <row r="5" spans="1:10" x14ac:dyDescent="0.25">
      <c r="A5" s="20" t="s">
        <v>559</v>
      </c>
      <c r="B5" s="24">
        <v>541887.43871110911</v>
      </c>
      <c r="C5" s="114"/>
    </row>
    <row r="6" spans="1:10" x14ac:dyDescent="0.25">
      <c r="A6" s="20" t="s">
        <v>558</v>
      </c>
      <c r="B6" s="24">
        <v>1296499.1841006239</v>
      </c>
      <c r="C6" s="114"/>
    </row>
    <row r="7" spans="1:10" x14ac:dyDescent="0.25">
      <c r="A7" s="20" t="s">
        <v>557</v>
      </c>
      <c r="B7" s="24">
        <v>1500183.5169764629</v>
      </c>
      <c r="C7" s="114"/>
    </row>
    <row r="8" spans="1:10" x14ac:dyDescent="0.25">
      <c r="A8" s="20" t="s">
        <v>556</v>
      </c>
      <c r="B8" s="24">
        <v>1636861.386221743</v>
      </c>
      <c r="C8" s="114"/>
    </row>
    <row r="9" spans="1:10" x14ac:dyDescent="0.25">
      <c r="A9" s="20" t="s">
        <v>555</v>
      </c>
      <c r="B9" s="24">
        <v>3161801.2732226979</v>
      </c>
      <c r="C9" s="114"/>
      <c r="D9" s="216"/>
    </row>
    <row r="11" spans="1:10" x14ac:dyDescent="0.25">
      <c r="A11" s="111" t="s">
        <v>554</v>
      </c>
    </row>
    <row r="12" spans="1:10" x14ac:dyDescent="0.25">
      <c r="A12" s="111" t="s">
        <v>533</v>
      </c>
    </row>
    <row r="13" spans="1:10" x14ac:dyDescent="0.25">
      <c r="A13" s="111" t="s">
        <v>532</v>
      </c>
    </row>
  </sheetData>
  <mergeCells count="1">
    <mergeCell ref="A1:J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70" zoomScaleNormal="70" workbookViewId="0">
      <pane xSplit="1" ySplit="3" topLeftCell="F4" activePane="bottomRight" state="frozen"/>
      <selection activeCell="C89" sqref="C89"/>
      <selection pane="topRight" activeCell="C89" sqref="C89"/>
      <selection pane="bottomLeft" activeCell="C89" sqref="C89"/>
      <selection pane="bottomRight" activeCell="G38" sqref="G38"/>
    </sheetView>
  </sheetViews>
  <sheetFormatPr baseColWidth="10" defaultColWidth="9.140625" defaultRowHeight="15" x14ac:dyDescent="0.25"/>
  <cols>
    <col min="1" max="1" width="16.57031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8" ht="17.25" x14ac:dyDescent="0.25">
      <c r="A1" s="14" t="s">
        <v>347</v>
      </c>
    </row>
    <row r="2" spans="1:8" x14ac:dyDescent="0.25">
      <c r="A2" s="15"/>
    </row>
    <row r="3" spans="1:8" s="67" customFormat="1" ht="60" x14ac:dyDescent="0.25">
      <c r="A3" s="67" t="s">
        <v>29</v>
      </c>
      <c r="B3" s="17" t="s">
        <v>42</v>
      </c>
      <c r="C3" s="17" t="s">
        <v>45</v>
      </c>
      <c r="D3" s="17" t="s">
        <v>50</v>
      </c>
      <c r="E3" s="17" t="s">
        <v>49</v>
      </c>
      <c r="F3" s="17" t="s">
        <v>43</v>
      </c>
      <c r="G3" s="17" t="s">
        <v>51</v>
      </c>
    </row>
    <row r="4" spans="1:8" x14ac:dyDescent="0.25">
      <c r="A4" s="23">
        <v>43891</v>
      </c>
      <c r="B4" s="24">
        <v>1</v>
      </c>
      <c r="C4" s="24">
        <v>4</v>
      </c>
      <c r="D4" s="24">
        <v>600</v>
      </c>
      <c r="E4" s="24">
        <v>1</v>
      </c>
      <c r="F4" s="24">
        <v>4</v>
      </c>
      <c r="G4" s="24">
        <v>600</v>
      </c>
      <c r="H4" s="2"/>
    </row>
    <row r="5" spans="1:8" x14ac:dyDescent="0.25">
      <c r="A5" s="23">
        <v>43892</v>
      </c>
      <c r="B5" s="24">
        <v>128</v>
      </c>
      <c r="C5" s="24">
        <v>6313</v>
      </c>
      <c r="D5" s="24">
        <v>921655.53</v>
      </c>
      <c r="E5" s="24">
        <v>129</v>
      </c>
      <c r="F5" s="24">
        <v>6317</v>
      </c>
      <c r="G5" s="24">
        <v>922255.53</v>
      </c>
      <c r="H5" s="2"/>
    </row>
    <row r="6" spans="1:8" x14ac:dyDescent="0.25">
      <c r="A6" s="23">
        <v>43893</v>
      </c>
      <c r="B6" s="24">
        <v>165</v>
      </c>
      <c r="C6" s="24">
        <v>4416</v>
      </c>
      <c r="D6" s="24">
        <v>1714976.36</v>
      </c>
      <c r="E6" s="24">
        <v>294</v>
      </c>
      <c r="F6" s="24">
        <v>10733</v>
      </c>
      <c r="G6" s="24">
        <v>2637231.89</v>
      </c>
      <c r="H6" s="2"/>
    </row>
    <row r="7" spans="1:8" x14ac:dyDescent="0.25">
      <c r="A7" s="23">
        <v>43894</v>
      </c>
      <c r="B7" s="24">
        <v>202</v>
      </c>
      <c r="C7" s="24">
        <v>2584</v>
      </c>
      <c r="D7" s="24">
        <v>1913906.64</v>
      </c>
      <c r="E7" s="24">
        <v>496</v>
      </c>
      <c r="F7" s="24">
        <v>13317</v>
      </c>
      <c r="G7" s="24">
        <v>4551138.53</v>
      </c>
      <c r="H7" s="2"/>
    </row>
    <row r="8" spans="1:8" x14ac:dyDescent="0.25">
      <c r="A8" s="23">
        <v>43895</v>
      </c>
      <c r="B8" s="24">
        <v>308</v>
      </c>
      <c r="C8" s="24">
        <v>8140</v>
      </c>
      <c r="D8" s="24">
        <v>3483420.91</v>
      </c>
      <c r="E8" s="24">
        <v>804</v>
      </c>
      <c r="F8" s="24">
        <v>21457</v>
      </c>
      <c r="G8" s="24">
        <v>8034559.4400000004</v>
      </c>
      <c r="H8" s="2"/>
    </row>
    <row r="9" spans="1:8" x14ac:dyDescent="0.25">
      <c r="A9" s="23">
        <v>43896</v>
      </c>
      <c r="B9" s="24">
        <v>478</v>
      </c>
      <c r="C9" s="24">
        <v>9542</v>
      </c>
      <c r="D9" s="24">
        <v>5609746.2000000002</v>
      </c>
      <c r="E9" s="24">
        <v>1282</v>
      </c>
      <c r="F9" s="24">
        <v>30999</v>
      </c>
      <c r="G9" s="24">
        <v>13644305.640000001</v>
      </c>
      <c r="H9" s="2"/>
    </row>
    <row r="10" spans="1:8" x14ac:dyDescent="0.25">
      <c r="A10" s="23">
        <v>43897</v>
      </c>
      <c r="B10" s="24">
        <v>25</v>
      </c>
      <c r="C10" s="24">
        <v>139</v>
      </c>
      <c r="D10" s="24">
        <v>75990</v>
      </c>
      <c r="E10" s="24">
        <v>1307</v>
      </c>
      <c r="F10" s="24">
        <v>31138</v>
      </c>
      <c r="G10" s="24">
        <v>13720295.640000001</v>
      </c>
      <c r="H10" s="2"/>
    </row>
    <row r="11" spans="1:8" x14ac:dyDescent="0.25">
      <c r="A11" s="23">
        <v>43898</v>
      </c>
      <c r="B11" s="24">
        <v>17</v>
      </c>
      <c r="C11" s="24">
        <v>108</v>
      </c>
      <c r="D11" s="24">
        <v>29670.67</v>
      </c>
      <c r="E11" s="24">
        <v>1324</v>
      </c>
      <c r="F11" s="24">
        <v>31246</v>
      </c>
      <c r="G11" s="24">
        <v>13749966.310000001</v>
      </c>
      <c r="H11" s="2"/>
    </row>
    <row r="12" spans="1:8" x14ac:dyDescent="0.25">
      <c r="A12" s="23">
        <v>43899</v>
      </c>
      <c r="B12" s="24">
        <v>634</v>
      </c>
      <c r="C12" s="24">
        <v>11282</v>
      </c>
      <c r="D12" s="24">
        <v>5145814.49</v>
      </c>
      <c r="E12" s="24">
        <v>1958</v>
      </c>
      <c r="F12" s="24">
        <v>42528</v>
      </c>
      <c r="G12" s="24">
        <v>18895780.800000001</v>
      </c>
      <c r="H12" s="2"/>
    </row>
    <row r="13" spans="1:8" x14ac:dyDescent="0.25">
      <c r="A13" s="23">
        <v>43900</v>
      </c>
      <c r="B13" s="24">
        <v>851</v>
      </c>
      <c r="C13" s="24">
        <v>16731</v>
      </c>
      <c r="D13" s="24">
        <v>8586098.6699999999</v>
      </c>
      <c r="E13" s="24">
        <v>2809</v>
      </c>
      <c r="F13" s="24">
        <v>59259</v>
      </c>
      <c r="G13" s="24">
        <v>27481879.469999999</v>
      </c>
      <c r="H13" s="2"/>
    </row>
    <row r="14" spans="1:8" x14ac:dyDescent="0.25">
      <c r="A14" s="23">
        <v>43901</v>
      </c>
      <c r="B14" s="24">
        <v>1115</v>
      </c>
      <c r="C14" s="24">
        <v>15149</v>
      </c>
      <c r="D14" s="24">
        <v>8274275.5999999996</v>
      </c>
      <c r="E14" s="24">
        <v>3924</v>
      </c>
      <c r="F14" s="24">
        <v>74408</v>
      </c>
      <c r="G14" s="24">
        <v>35756155.07</v>
      </c>
      <c r="H14" s="2"/>
    </row>
    <row r="15" spans="1:8" x14ac:dyDescent="0.25">
      <c r="A15" s="23">
        <v>43902</v>
      </c>
      <c r="B15" s="24">
        <v>1554</v>
      </c>
      <c r="C15" s="24">
        <v>29589</v>
      </c>
      <c r="D15" s="24">
        <v>16212816.49</v>
      </c>
      <c r="E15" s="24">
        <v>5478</v>
      </c>
      <c r="F15" s="24">
        <v>103997</v>
      </c>
      <c r="G15" s="24">
        <v>51968971.560000002</v>
      </c>
      <c r="H15" s="2"/>
    </row>
    <row r="16" spans="1:8" x14ac:dyDescent="0.25">
      <c r="A16" s="23">
        <v>43903</v>
      </c>
      <c r="B16" s="24">
        <v>1782</v>
      </c>
      <c r="C16" s="24">
        <v>35461</v>
      </c>
      <c r="D16" s="24">
        <v>18684899.489999998</v>
      </c>
      <c r="E16" s="24">
        <v>7260</v>
      </c>
      <c r="F16" s="24">
        <v>139458</v>
      </c>
      <c r="G16" s="24">
        <v>70653871.049999997</v>
      </c>
      <c r="H16" s="2"/>
    </row>
    <row r="17" spans="1:8" x14ac:dyDescent="0.25">
      <c r="A17" s="23">
        <v>43904</v>
      </c>
      <c r="B17" s="24">
        <v>467</v>
      </c>
      <c r="C17" s="24">
        <v>7690</v>
      </c>
      <c r="D17" s="24">
        <v>3935153.61</v>
      </c>
      <c r="E17" s="24">
        <v>7727</v>
      </c>
      <c r="F17" s="24">
        <v>147148</v>
      </c>
      <c r="G17" s="24">
        <v>74589024.659999996</v>
      </c>
      <c r="H17" s="2"/>
    </row>
    <row r="18" spans="1:8" x14ac:dyDescent="0.25">
      <c r="A18" s="23">
        <v>43905</v>
      </c>
      <c r="B18" s="24">
        <v>650</v>
      </c>
      <c r="C18" s="24">
        <v>10911</v>
      </c>
      <c r="D18" s="24">
        <v>5766791.5199999996</v>
      </c>
      <c r="E18" s="24">
        <v>8377</v>
      </c>
      <c r="F18" s="24">
        <v>158059</v>
      </c>
      <c r="G18" s="24">
        <v>80355816.179999992</v>
      </c>
      <c r="H18" s="2"/>
    </row>
    <row r="19" spans="1:8" x14ac:dyDescent="0.25">
      <c r="A19" s="23">
        <v>43906</v>
      </c>
      <c r="B19" s="24">
        <v>325</v>
      </c>
      <c r="C19" s="24">
        <v>7655</v>
      </c>
      <c r="D19" s="24">
        <v>3718257.29</v>
      </c>
      <c r="E19" s="24">
        <v>8702</v>
      </c>
      <c r="F19" s="24">
        <v>165714</v>
      </c>
      <c r="G19" s="24">
        <v>84074073.469999999</v>
      </c>
      <c r="H19" s="2"/>
    </row>
    <row r="20" spans="1:8" x14ac:dyDescent="0.25">
      <c r="A20" s="23">
        <v>43907</v>
      </c>
      <c r="B20" s="24">
        <v>7492</v>
      </c>
      <c r="C20" s="24">
        <v>165034</v>
      </c>
      <c r="D20" s="24">
        <v>83991428.269999996</v>
      </c>
      <c r="E20" s="24">
        <v>16194</v>
      </c>
      <c r="F20" s="24">
        <v>330748</v>
      </c>
      <c r="G20" s="24">
        <v>168065501.74000001</v>
      </c>
      <c r="H20" s="2"/>
    </row>
    <row r="21" spans="1:8" x14ac:dyDescent="0.25">
      <c r="A21" s="23">
        <v>43908</v>
      </c>
      <c r="B21" s="24">
        <v>4559</v>
      </c>
      <c r="C21" s="24">
        <v>109495</v>
      </c>
      <c r="D21" s="24">
        <v>51464901.310000002</v>
      </c>
      <c r="E21" s="24">
        <v>20753</v>
      </c>
      <c r="F21" s="24">
        <v>440243</v>
      </c>
      <c r="G21" s="24">
        <v>219530403.05000001</v>
      </c>
      <c r="H21" s="2"/>
    </row>
    <row r="22" spans="1:8" x14ac:dyDescent="0.25">
      <c r="A22" s="23">
        <v>43909</v>
      </c>
      <c r="B22" s="24">
        <v>5040</v>
      </c>
      <c r="C22" s="24">
        <v>101161</v>
      </c>
      <c r="D22" s="24">
        <v>45636609.810000002</v>
      </c>
      <c r="E22" s="24">
        <v>25793</v>
      </c>
      <c r="F22" s="24">
        <v>541404</v>
      </c>
      <c r="G22" s="24">
        <v>265167012.86000001</v>
      </c>
      <c r="H22" s="2"/>
    </row>
    <row r="23" spans="1:8" x14ac:dyDescent="0.25">
      <c r="A23" s="23">
        <v>43910</v>
      </c>
      <c r="B23" s="24">
        <v>4241</v>
      </c>
      <c r="C23" s="24">
        <v>96857</v>
      </c>
      <c r="D23" s="24">
        <v>42945167.899999999</v>
      </c>
      <c r="E23" s="24">
        <v>30034</v>
      </c>
      <c r="F23" s="24">
        <v>638261</v>
      </c>
      <c r="G23" s="24">
        <v>308112180.75999999</v>
      </c>
      <c r="H23" s="2"/>
    </row>
    <row r="24" spans="1:8" x14ac:dyDescent="0.25">
      <c r="A24" s="23">
        <v>43911</v>
      </c>
      <c r="B24" s="24">
        <v>650</v>
      </c>
      <c r="C24" s="24">
        <v>9606</v>
      </c>
      <c r="D24" s="24">
        <v>4747365.3600000003</v>
      </c>
      <c r="E24" s="24">
        <v>30684</v>
      </c>
      <c r="F24" s="24">
        <v>647867</v>
      </c>
      <c r="G24" s="24">
        <v>312859546.12</v>
      </c>
      <c r="H24" s="2"/>
    </row>
    <row r="25" spans="1:8" x14ac:dyDescent="0.25">
      <c r="A25" s="23">
        <v>43912</v>
      </c>
      <c r="B25" s="24">
        <v>814</v>
      </c>
      <c r="C25" s="24">
        <v>8864</v>
      </c>
      <c r="D25" s="24">
        <v>3898769.16</v>
      </c>
      <c r="E25" s="24">
        <v>31498</v>
      </c>
      <c r="F25" s="24">
        <v>656731</v>
      </c>
      <c r="G25" s="24">
        <v>316758315.27999997</v>
      </c>
      <c r="H25" s="2"/>
    </row>
    <row r="26" spans="1:8" s="11" customFormat="1" x14ac:dyDescent="0.25">
      <c r="A26" s="25">
        <v>43913</v>
      </c>
      <c r="B26" s="26">
        <v>18989</v>
      </c>
      <c r="C26" s="26">
        <v>192290</v>
      </c>
      <c r="D26" s="26">
        <v>85246304.480000004</v>
      </c>
      <c r="E26" s="24">
        <v>50487</v>
      </c>
      <c r="F26" s="24">
        <v>849021</v>
      </c>
      <c r="G26" s="24">
        <v>402004619.75999999</v>
      </c>
      <c r="H26" s="2"/>
    </row>
    <row r="27" spans="1:8" s="11" customFormat="1" x14ac:dyDescent="0.25">
      <c r="A27" s="25">
        <v>43914</v>
      </c>
      <c r="B27" s="26">
        <v>48170</v>
      </c>
      <c r="C27" s="26">
        <v>413804</v>
      </c>
      <c r="D27" s="26">
        <v>190206694.47</v>
      </c>
      <c r="E27" s="24">
        <v>98657</v>
      </c>
      <c r="F27" s="24">
        <v>1262825</v>
      </c>
      <c r="G27" s="24">
        <v>592211314.23000002</v>
      </c>
      <c r="H27" s="2"/>
    </row>
    <row r="28" spans="1:8" s="11" customFormat="1" x14ac:dyDescent="0.25">
      <c r="A28" s="25">
        <v>43915</v>
      </c>
      <c r="B28" s="26">
        <v>55834</v>
      </c>
      <c r="C28" s="26">
        <v>455301</v>
      </c>
      <c r="D28" s="26">
        <v>207262059.77000001</v>
      </c>
      <c r="E28" s="24">
        <v>154491</v>
      </c>
      <c r="F28" s="24">
        <v>1718126</v>
      </c>
      <c r="G28" s="24">
        <v>799473374</v>
      </c>
      <c r="H28" s="2"/>
    </row>
    <row r="29" spans="1:8" s="11" customFormat="1" x14ac:dyDescent="0.25">
      <c r="A29" s="25">
        <v>43916</v>
      </c>
      <c r="B29" s="26">
        <v>52763</v>
      </c>
      <c r="C29" s="26">
        <v>450706</v>
      </c>
      <c r="D29" s="26">
        <v>204826026.75999999</v>
      </c>
      <c r="E29" s="24">
        <v>207254</v>
      </c>
      <c r="F29" s="24">
        <v>2168832</v>
      </c>
      <c r="G29" s="24">
        <v>1004299400.76</v>
      </c>
      <c r="H29" s="2"/>
    </row>
    <row r="30" spans="1:8" s="11" customFormat="1" x14ac:dyDescent="0.25">
      <c r="A30" s="25">
        <v>43917</v>
      </c>
      <c r="B30" s="26">
        <v>49374</v>
      </c>
      <c r="C30" s="26">
        <v>447947</v>
      </c>
      <c r="D30" s="26">
        <v>204053195.94</v>
      </c>
      <c r="E30" s="24">
        <v>256628</v>
      </c>
      <c r="F30" s="24">
        <v>2616779</v>
      </c>
      <c r="G30" s="24">
        <v>1208352596.7</v>
      </c>
      <c r="H30" s="2"/>
    </row>
    <row r="31" spans="1:8" s="11" customFormat="1" x14ac:dyDescent="0.25">
      <c r="A31" s="25">
        <v>43918</v>
      </c>
      <c r="B31" s="26">
        <v>11614</v>
      </c>
      <c r="C31" s="26">
        <v>79060</v>
      </c>
      <c r="D31" s="26">
        <v>37917521.880000003</v>
      </c>
      <c r="E31" s="24">
        <v>268242</v>
      </c>
      <c r="F31" s="24">
        <v>2695839</v>
      </c>
      <c r="G31" s="24">
        <v>1246270118.5799999</v>
      </c>
      <c r="H31" s="2"/>
    </row>
    <row r="32" spans="1:8" s="11" customFormat="1" x14ac:dyDescent="0.25">
      <c r="A32" s="25">
        <v>43919</v>
      </c>
      <c r="B32" s="26">
        <v>14164</v>
      </c>
      <c r="C32" s="26">
        <v>94363</v>
      </c>
      <c r="D32" s="26">
        <v>40445418.259999998</v>
      </c>
      <c r="E32" s="24">
        <v>282406</v>
      </c>
      <c r="F32" s="24">
        <v>2790202</v>
      </c>
      <c r="G32" s="24">
        <v>1286715536.8399999</v>
      </c>
      <c r="H32" s="2"/>
    </row>
    <row r="33" spans="1:10" s="11" customFormat="1" x14ac:dyDescent="0.25">
      <c r="A33" s="25">
        <v>43920</v>
      </c>
      <c r="B33" s="26">
        <v>63182</v>
      </c>
      <c r="C33" s="26">
        <v>569135</v>
      </c>
      <c r="D33" s="26">
        <v>259149673.74000001</v>
      </c>
      <c r="E33" s="24">
        <v>345588</v>
      </c>
      <c r="F33" s="24">
        <v>3359337</v>
      </c>
      <c r="G33" s="24">
        <v>1545865210.5799999</v>
      </c>
      <c r="H33" s="2"/>
      <c r="I33" s="10"/>
      <c r="J33" s="10"/>
    </row>
    <row r="34" spans="1:10" s="11" customFormat="1" x14ac:dyDescent="0.25">
      <c r="A34" s="25">
        <v>43921</v>
      </c>
      <c r="B34" s="26">
        <v>78575</v>
      </c>
      <c r="C34" s="26">
        <v>668942</v>
      </c>
      <c r="D34" s="26">
        <v>300900868.31999999</v>
      </c>
      <c r="E34" s="24">
        <v>424163</v>
      </c>
      <c r="F34" s="24">
        <v>4028279</v>
      </c>
      <c r="G34" s="24">
        <v>1846766078.9000001</v>
      </c>
      <c r="H34" s="2"/>
    </row>
    <row r="35" spans="1:10" s="11" customFormat="1" x14ac:dyDescent="0.25">
      <c r="A35" s="25">
        <v>43922</v>
      </c>
      <c r="B35" s="26">
        <v>62425</v>
      </c>
      <c r="C35" s="26">
        <v>521324</v>
      </c>
      <c r="D35" s="26">
        <v>228104732.97</v>
      </c>
      <c r="E35" s="24">
        <v>486588</v>
      </c>
      <c r="F35" s="24">
        <v>4549603</v>
      </c>
      <c r="G35" s="24">
        <v>2074870811.8699999</v>
      </c>
      <c r="H35" s="2"/>
      <c r="I35" s="10"/>
      <c r="J35" s="10"/>
    </row>
    <row r="36" spans="1:10" s="11" customFormat="1" x14ac:dyDescent="0.25">
      <c r="A36" s="25">
        <v>43923</v>
      </c>
      <c r="B36" s="26">
        <v>72452</v>
      </c>
      <c r="C36" s="26">
        <v>631012</v>
      </c>
      <c r="D36" s="26">
        <v>285684941.17000002</v>
      </c>
      <c r="E36" s="24">
        <v>559040</v>
      </c>
      <c r="F36" s="24">
        <v>5180615</v>
      </c>
      <c r="G36" s="24">
        <v>2360555753.04</v>
      </c>
      <c r="H36" s="2"/>
    </row>
    <row r="37" spans="1:10" s="11" customFormat="1" x14ac:dyDescent="0.25">
      <c r="A37" s="25">
        <v>43924</v>
      </c>
      <c r="B37" s="26">
        <v>76822</v>
      </c>
      <c r="C37" s="26">
        <v>734323</v>
      </c>
      <c r="D37" s="26">
        <v>341293969.36000001</v>
      </c>
      <c r="E37" s="24">
        <v>635862</v>
      </c>
      <c r="F37" s="24">
        <v>5914938</v>
      </c>
      <c r="G37" s="24">
        <v>2701849722.4000001</v>
      </c>
      <c r="H37" s="2"/>
    </row>
    <row r="38" spans="1:10" s="11" customFormat="1" x14ac:dyDescent="0.25">
      <c r="A38" s="25">
        <v>43925</v>
      </c>
      <c r="B38" s="26">
        <v>13681</v>
      </c>
      <c r="C38" s="26">
        <v>92565</v>
      </c>
      <c r="D38" s="26">
        <v>42845764.479999997</v>
      </c>
      <c r="E38" s="24">
        <v>649543</v>
      </c>
      <c r="F38" s="24">
        <v>6007503</v>
      </c>
      <c r="G38" s="24">
        <v>2744695486.8800001</v>
      </c>
      <c r="H38" s="2"/>
    </row>
    <row r="39" spans="1:10" s="11" customFormat="1" x14ac:dyDescent="0.25">
      <c r="A39" s="25">
        <v>43926</v>
      </c>
      <c r="B39" s="26">
        <v>9195</v>
      </c>
      <c r="C39" s="26">
        <v>55277</v>
      </c>
      <c r="D39" s="26">
        <v>26398142.420000002</v>
      </c>
      <c r="E39" s="24">
        <v>658738</v>
      </c>
      <c r="F39" s="24">
        <v>6062780</v>
      </c>
      <c r="G39" s="24">
        <v>2771093629.3000002</v>
      </c>
      <c r="H39" s="2"/>
    </row>
    <row r="40" spans="1:10" s="11" customFormat="1" x14ac:dyDescent="0.25">
      <c r="A40" s="25">
        <v>43927</v>
      </c>
      <c r="B40" s="26">
        <v>61619</v>
      </c>
      <c r="C40" s="26">
        <v>562041</v>
      </c>
      <c r="D40" s="26">
        <v>257775157.38</v>
      </c>
      <c r="E40" s="24">
        <v>720357</v>
      </c>
      <c r="F40" s="24">
        <v>6624821</v>
      </c>
      <c r="G40" s="24">
        <v>3028868786.6799998</v>
      </c>
      <c r="H40" s="2"/>
    </row>
    <row r="41" spans="1:10" s="11" customFormat="1" x14ac:dyDescent="0.25">
      <c r="A41" s="25">
        <v>43928</v>
      </c>
      <c r="B41" s="26">
        <v>56840</v>
      </c>
      <c r="C41" s="26">
        <v>574873</v>
      </c>
      <c r="D41" s="26">
        <v>270886694.29000002</v>
      </c>
      <c r="E41" s="24">
        <v>777197</v>
      </c>
      <c r="F41" s="24">
        <v>7199694</v>
      </c>
      <c r="G41" s="24">
        <v>3299755480.9699998</v>
      </c>
      <c r="H41" s="2"/>
    </row>
    <row r="42" spans="1:10" x14ac:dyDescent="0.25">
      <c r="A42" s="1">
        <v>43929</v>
      </c>
      <c r="B42" s="2">
        <v>56258</v>
      </c>
      <c r="C42" s="2">
        <v>605082</v>
      </c>
      <c r="D42" s="2">
        <v>264315216.72999999</v>
      </c>
      <c r="E42" s="24">
        <v>833455</v>
      </c>
      <c r="F42" s="24">
        <v>7804776</v>
      </c>
      <c r="G42" s="24">
        <v>3564070697.6999998</v>
      </c>
      <c r="H42" s="2"/>
    </row>
    <row r="43" spans="1:10" x14ac:dyDescent="0.25">
      <c r="A43" s="1">
        <v>43930</v>
      </c>
      <c r="B43" s="2">
        <v>52713</v>
      </c>
      <c r="C43" s="2">
        <v>596173</v>
      </c>
      <c r="D43" s="2">
        <v>266035901.30000001</v>
      </c>
      <c r="E43" s="24">
        <v>886168</v>
      </c>
      <c r="F43" s="24">
        <v>8400949</v>
      </c>
      <c r="G43" s="24">
        <v>3830106599</v>
      </c>
      <c r="H43" s="2"/>
    </row>
    <row r="44" spans="1:10" x14ac:dyDescent="0.25">
      <c r="A44" s="1">
        <v>43931</v>
      </c>
      <c r="B44" s="2">
        <v>31456</v>
      </c>
      <c r="C44" s="2">
        <v>435214</v>
      </c>
      <c r="D44" s="2">
        <v>162463458.25</v>
      </c>
      <c r="E44" s="24">
        <v>917624</v>
      </c>
      <c r="F44" s="24">
        <v>8836163</v>
      </c>
      <c r="G44" s="24">
        <v>3992570057.25</v>
      </c>
      <c r="H44" s="2"/>
    </row>
    <row r="45" spans="1:10" x14ac:dyDescent="0.25">
      <c r="A45" s="1">
        <v>43932</v>
      </c>
      <c r="B45" s="2">
        <v>8198</v>
      </c>
      <c r="C45" s="2">
        <v>111139</v>
      </c>
      <c r="D45" s="2">
        <v>41594318.539999999</v>
      </c>
      <c r="E45" s="24">
        <v>925822</v>
      </c>
      <c r="F45" s="24">
        <v>8947302</v>
      </c>
      <c r="G45" s="24">
        <v>4034164375.79</v>
      </c>
      <c r="H45" s="2"/>
    </row>
    <row r="46" spans="1:10" x14ac:dyDescent="0.25">
      <c r="A46" s="1">
        <v>43933</v>
      </c>
      <c r="B46" s="2">
        <v>4184</v>
      </c>
      <c r="C46" s="2">
        <v>31007</v>
      </c>
      <c r="D46" s="2">
        <v>13124576.720000001</v>
      </c>
      <c r="E46" s="24">
        <v>930006</v>
      </c>
      <c r="F46" s="24">
        <v>8978309</v>
      </c>
      <c r="G46" s="24">
        <v>4047288952.5100002</v>
      </c>
      <c r="H46" s="2"/>
    </row>
    <row r="47" spans="1:10" x14ac:dyDescent="0.25">
      <c r="A47" s="1">
        <v>43934</v>
      </c>
      <c r="B47" s="2">
        <v>8209</v>
      </c>
      <c r="C47" s="2">
        <v>54623</v>
      </c>
      <c r="D47" s="2">
        <v>23078828.550000001</v>
      </c>
      <c r="E47" s="24">
        <v>938215</v>
      </c>
      <c r="F47" s="24">
        <v>9032932</v>
      </c>
      <c r="G47" s="24">
        <v>4070367781.0599999</v>
      </c>
      <c r="H47" s="2"/>
    </row>
    <row r="48" spans="1:10" s="11" customFormat="1" x14ac:dyDescent="0.25">
      <c r="A48" s="9">
        <v>43935</v>
      </c>
      <c r="B48" s="10">
        <v>30087</v>
      </c>
      <c r="C48" s="10">
        <v>354860</v>
      </c>
      <c r="D48" s="10">
        <v>140550311.96000001</v>
      </c>
      <c r="E48" s="24">
        <v>968302</v>
      </c>
      <c r="F48" s="24">
        <v>9387792</v>
      </c>
      <c r="G48" s="24">
        <v>4210918093.02</v>
      </c>
      <c r="H48" s="2"/>
    </row>
    <row r="49" spans="1:8" x14ac:dyDescent="0.25">
      <c r="A49" s="1">
        <v>43936</v>
      </c>
      <c r="B49" s="2">
        <v>27469</v>
      </c>
      <c r="C49" s="2">
        <v>292735</v>
      </c>
      <c r="D49" s="2">
        <v>111733677.28</v>
      </c>
      <c r="E49" s="24">
        <v>995771</v>
      </c>
      <c r="F49" s="24">
        <v>9680527</v>
      </c>
      <c r="G49" s="24">
        <v>4322651770.3000002</v>
      </c>
      <c r="H49" s="2"/>
    </row>
    <row r="50" spans="1:8" x14ac:dyDescent="0.25">
      <c r="A50" s="1">
        <v>43937</v>
      </c>
      <c r="B50" s="2">
        <v>24261</v>
      </c>
      <c r="C50" s="2">
        <v>241052</v>
      </c>
      <c r="D50" s="2">
        <v>104614961.51000001</v>
      </c>
      <c r="E50" s="24">
        <v>1020032</v>
      </c>
      <c r="F50" s="24">
        <v>9921579</v>
      </c>
      <c r="G50" s="24">
        <v>4427266731.8100004</v>
      </c>
      <c r="H50" s="2"/>
    </row>
    <row r="51" spans="1:8" x14ac:dyDescent="0.25">
      <c r="A51" s="1">
        <v>43938</v>
      </c>
      <c r="B51" s="2">
        <v>23319</v>
      </c>
      <c r="C51" s="2">
        <v>258292</v>
      </c>
      <c r="D51" s="2">
        <v>105071801.38</v>
      </c>
      <c r="E51" s="24">
        <v>1043351</v>
      </c>
      <c r="F51" s="24">
        <v>10179871</v>
      </c>
      <c r="G51" s="24">
        <v>4532338533.1900005</v>
      </c>
      <c r="H51" s="2"/>
    </row>
    <row r="52" spans="1:8" x14ac:dyDescent="0.25">
      <c r="A52" s="1">
        <v>43939</v>
      </c>
      <c r="B52" s="2">
        <v>3659</v>
      </c>
      <c r="C52" s="2">
        <v>22203</v>
      </c>
      <c r="D52" s="2">
        <v>9613176.1999999993</v>
      </c>
      <c r="E52" s="24">
        <v>1047010</v>
      </c>
      <c r="F52" s="24">
        <v>10202074</v>
      </c>
      <c r="G52" s="24">
        <v>4541951709.3900003</v>
      </c>
      <c r="H52" s="2"/>
    </row>
    <row r="53" spans="1:8" x14ac:dyDescent="0.25">
      <c r="A53" s="1">
        <v>43940</v>
      </c>
      <c r="B53" s="2">
        <v>2728</v>
      </c>
      <c r="C53" s="2">
        <v>16858</v>
      </c>
      <c r="D53" s="2">
        <v>6876589.9100000001</v>
      </c>
      <c r="E53" s="24">
        <v>1049738</v>
      </c>
      <c r="F53" s="24">
        <v>10218932</v>
      </c>
      <c r="G53" s="24">
        <v>4548828299.3000002</v>
      </c>
      <c r="H53" s="2"/>
    </row>
    <row r="54" spans="1:8" x14ac:dyDescent="0.25">
      <c r="A54" s="1">
        <v>43941</v>
      </c>
      <c r="B54" s="2">
        <v>24197</v>
      </c>
      <c r="C54" s="2">
        <v>229127</v>
      </c>
      <c r="D54" s="2">
        <v>94817455.5</v>
      </c>
      <c r="E54" s="24">
        <v>1073935</v>
      </c>
      <c r="F54" s="24">
        <v>10448059</v>
      </c>
      <c r="G54" s="24">
        <v>4643645754.8000002</v>
      </c>
      <c r="H54" s="2"/>
    </row>
    <row r="55" spans="1:8" x14ac:dyDescent="0.25">
      <c r="A55" s="1">
        <v>43942</v>
      </c>
      <c r="B55" s="2">
        <v>21050</v>
      </c>
      <c r="C55" s="2">
        <v>184132</v>
      </c>
      <c r="D55" s="2">
        <v>90119366.700000003</v>
      </c>
      <c r="E55" s="24">
        <v>1094985</v>
      </c>
      <c r="F55" s="24">
        <v>10632191</v>
      </c>
      <c r="G55" s="24">
        <v>4733765121.5</v>
      </c>
      <c r="H55" s="2"/>
    </row>
    <row r="56" spans="1:8" x14ac:dyDescent="0.25">
      <c r="A56" s="1">
        <v>43943</v>
      </c>
      <c r="B56" s="2">
        <v>21103</v>
      </c>
      <c r="C56" s="2">
        <v>212194</v>
      </c>
      <c r="D56" s="2">
        <v>84693205.540000007</v>
      </c>
      <c r="E56" s="24">
        <v>1116088</v>
      </c>
      <c r="F56" s="24">
        <v>10844385</v>
      </c>
      <c r="G56" s="24">
        <v>4818458327.04</v>
      </c>
      <c r="H56" s="2"/>
    </row>
    <row r="57" spans="1:8" x14ac:dyDescent="0.25">
      <c r="A57" s="1">
        <v>43944</v>
      </c>
      <c r="B57" s="2">
        <v>18752</v>
      </c>
      <c r="C57" s="2">
        <v>177492</v>
      </c>
      <c r="D57" s="2">
        <v>78794113.730000004</v>
      </c>
      <c r="E57" s="24">
        <v>1134840</v>
      </c>
      <c r="F57" s="24">
        <v>11021877</v>
      </c>
      <c r="G57" s="24">
        <v>4897252440.7700014</v>
      </c>
      <c r="H57" s="2"/>
    </row>
    <row r="58" spans="1:8" x14ac:dyDescent="0.25">
      <c r="A58" s="1">
        <v>43945</v>
      </c>
      <c r="B58" s="2">
        <v>18488</v>
      </c>
      <c r="C58" s="2">
        <v>160561</v>
      </c>
      <c r="D58" s="2">
        <v>67738017.469999999</v>
      </c>
      <c r="E58" s="24">
        <v>1153328</v>
      </c>
      <c r="F58" s="24">
        <v>11182438</v>
      </c>
      <c r="G58" s="24">
        <v>4964990458.2399998</v>
      </c>
      <c r="H58" s="2"/>
    </row>
    <row r="59" spans="1:8" x14ac:dyDescent="0.25">
      <c r="A59" s="1">
        <v>43946</v>
      </c>
      <c r="B59" s="2">
        <v>2981</v>
      </c>
      <c r="C59" s="2">
        <v>21482</v>
      </c>
      <c r="D59" s="2">
        <v>10556210.67</v>
      </c>
      <c r="E59" s="24">
        <v>1156309</v>
      </c>
      <c r="F59" s="24">
        <v>11203920</v>
      </c>
      <c r="G59" s="24">
        <v>4975546668.9099998</v>
      </c>
      <c r="H59" s="2"/>
    </row>
    <row r="60" spans="1:8" x14ac:dyDescent="0.25">
      <c r="A60" s="1">
        <v>43947</v>
      </c>
      <c r="B60" s="2">
        <v>1993</v>
      </c>
      <c r="C60" s="2">
        <v>12417</v>
      </c>
      <c r="D60" s="2">
        <v>5012730</v>
      </c>
      <c r="E60" s="24">
        <v>1158302</v>
      </c>
      <c r="F60" s="24">
        <v>11216337</v>
      </c>
      <c r="G60" s="24">
        <v>4980559398.9099998</v>
      </c>
      <c r="H60" s="2"/>
    </row>
    <row r="61" spans="1:8" x14ac:dyDescent="0.25">
      <c r="A61" s="1">
        <v>43948</v>
      </c>
      <c r="B61" s="2">
        <v>18619</v>
      </c>
      <c r="C61" s="2">
        <v>208697</v>
      </c>
      <c r="D61" s="2">
        <v>73749100.769999996</v>
      </c>
      <c r="E61" s="24">
        <v>1176921</v>
      </c>
      <c r="F61" s="24">
        <v>11425034</v>
      </c>
      <c r="G61" s="24">
        <v>5054308499.6800003</v>
      </c>
      <c r="H61" s="2"/>
    </row>
    <row r="62" spans="1:8" x14ac:dyDescent="0.25">
      <c r="A62" s="1">
        <v>43949</v>
      </c>
      <c r="B62" s="2">
        <v>16979</v>
      </c>
      <c r="C62" s="2">
        <v>168133</v>
      </c>
      <c r="D62" s="2">
        <v>61366940.869999997</v>
      </c>
      <c r="E62" s="24">
        <v>1193900</v>
      </c>
      <c r="F62" s="24">
        <v>11593167</v>
      </c>
      <c r="G62" s="24">
        <v>5115675440.5500002</v>
      </c>
      <c r="H62" s="2"/>
    </row>
    <row r="63" spans="1:8" x14ac:dyDescent="0.25">
      <c r="A63" s="1">
        <v>43950</v>
      </c>
      <c r="B63" s="2">
        <v>16827</v>
      </c>
      <c r="C63" s="2">
        <v>178863</v>
      </c>
      <c r="D63" s="2">
        <v>57009134.289999999</v>
      </c>
      <c r="E63" s="2">
        <v>1210727</v>
      </c>
      <c r="F63" s="2">
        <v>11772030</v>
      </c>
      <c r="G63" s="2">
        <v>5172684574.8400002</v>
      </c>
    </row>
    <row r="64" spans="1:8" x14ac:dyDescent="0.25">
      <c r="A64" s="1">
        <v>43951</v>
      </c>
      <c r="B64" s="2">
        <v>17954</v>
      </c>
      <c r="C64" s="2">
        <v>192561</v>
      </c>
      <c r="D64" s="2">
        <v>59043684.060000002</v>
      </c>
      <c r="E64" s="2">
        <v>1228681</v>
      </c>
      <c r="F64" s="2">
        <v>11964591</v>
      </c>
      <c r="G64" s="2">
        <v>5231728258.8999996</v>
      </c>
    </row>
    <row r="65" spans="1:7" x14ac:dyDescent="0.25">
      <c r="A65" s="1">
        <v>43952</v>
      </c>
      <c r="B65" s="2">
        <v>2614</v>
      </c>
      <c r="C65" s="2">
        <v>10030</v>
      </c>
      <c r="D65" s="2">
        <v>2566958.96</v>
      </c>
      <c r="E65" s="2">
        <v>1231295</v>
      </c>
      <c r="F65" s="2">
        <v>11974621</v>
      </c>
      <c r="G65" s="2">
        <v>5234295217.8599997</v>
      </c>
    </row>
    <row r="66" spans="1:7" x14ac:dyDescent="0.25">
      <c r="A66" s="1">
        <v>43953</v>
      </c>
      <c r="B66" s="2">
        <v>1759</v>
      </c>
      <c r="C66" s="2">
        <v>7551</v>
      </c>
      <c r="D66" s="2">
        <v>1828157.43</v>
      </c>
      <c r="E66" s="2">
        <v>1233054</v>
      </c>
      <c r="F66" s="2">
        <v>11982172</v>
      </c>
      <c r="G66" s="2">
        <v>5236123375.29</v>
      </c>
    </row>
    <row r="67" spans="1:7" x14ac:dyDescent="0.25">
      <c r="A67" s="1">
        <v>43954</v>
      </c>
      <c r="B67" s="2">
        <v>1411</v>
      </c>
      <c r="C67" s="2">
        <v>8237</v>
      </c>
      <c r="D67" s="2">
        <v>2119321.89</v>
      </c>
      <c r="E67" s="2">
        <v>1234465</v>
      </c>
      <c r="F67" s="2">
        <v>11990409</v>
      </c>
      <c r="G67" s="2">
        <v>5238242697.1800003</v>
      </c>
    </row>
    <row r="68" spans="1:7" x14ac:dyDescent="0.25">
      <c r="A68" s="1">
        <v>43955</v>
      </c>
      <c r="B68" s="2">
        <v>8524</v>
      </c>
      <c r="C68" s="2">
        <v>108700</v>
      </c>
      <c r="D68" s="2">
        <v>38862071.619999997</v>
      </c>
      <c r="E68" s="2">
        <v>1242989</v>
      </c>
      <c r="F68" s="2">
        <v>12099109</v>
      </c>
      <c r="G68" s="2">
        <v>5277104768.8000002</v>
      </c>
    </row>
    <row r="69" spans="1:7" x14ac:dyDescent="0.25">
      <c r="A69" s="1">
        <v>43956</v>
      </c>
      <c r="B69" s="2">
        <v>10744</v>
      </c>
      <c r="C69" s="2">
        <v>88035</v>
      </c>
      <c r="D69" s="2">
        <v>25282206.140000001</v>
      </c>
      <c r="E69" s="2">
        <v>1253733</v>
      </c>
      <c r="F69" s="2">
        <v>12187144</v>
      </c>
      <c r="G69" s="2">
        <v>5302386974.9400005</v>
      </c>
    </row>
    <row r="70" spans="1:7" x14ac:dyDescent="0.25">
      <c r="A70" s="1">
        <v>43957</v>
      </c>
      <c r="B70" s="2">
        <v>8497</v>
      </c>
      <c r="C70" s="2">
        <v>66184</v>
      </c>
      <c r="D70" s="2">
        <v>19343108.07</v>
      </c>
      <c r="E70" s="2">
        <v>1262230</v>
      </c>
      <c r="F70" s="2">
        <v>12253328</v>
      </c>
      <c r="G70" s="2">
        <v>5321730083.0100002</v>
      </c>
    </row>
    <row r="71" spans="1:7" x14ac:dyDescent="0.25">
      <c r="A71" s="1">
        <v>43958</v>
      </c>
      <c r="B71" s="2">
        <v>8052</v>
      </c>
      <c r="C71" s="2">
        <v>57225</v>
      </c>
      <c r="D71" s="2">
        <v>19748340.670000002</v>
      </c>
      <c r="E71" s="2">
        <v>1270282</v>
      </c>
      <c r="F71" s="2">
        <v>12310553</v>
      </c>
      <c r="G71" s="2">
        <v>5341478423.6800003</v>
      </c>
    </row>
    <row r="72" spans="1:7" x14ac:dyDescent="0.25">
      <c r="A72" s="1">
        <v>43959</v>
      </c>
      <c r="B72" s="2">
        <v>2211</v>
      </c>
      <c r="C72" s="2">
        <v>10801</v>
      </c>
      <c r="D72" s="2">
        <v>3876840.25</v>
      </c>
      <c r="E72" s="2">
        <v>1272493</v>
      </c>
      <c r="F72" s="2">
        <v>12321354</v>
      </c>
      <c r="G72" s="2">
        <v>5345355263.9300003</v>
      </c>
    </row>
    <row r="73" spans="1:7" x14ac:dyDescent="0.25">
      <c r="A73" s="1">
        <v>43960</v>
      </c>
      <c r="B73" s="2">
        <v>1314</v>
      </c>
      <c r="C73" s="2">
        <v>6852</v>
      </c>
      <c r="D73" s="2">
        <v>2291138.19</v>
      </c>
      <c r="E73" s="2">
        <v>1273807</v>
      </c>
      <c r="F73" s="2">
        <v>12328206</v>
      </c>
      <c r="G73" s="2">
        <v>5347646402.1199999</v>
      </c>
    </row>
    <row r="74" spans="1:7" x14ac:dyDescent="0.25">
      <c r="A74" s="1">
        <v>43961</v>
      </c>
      <c r="B74" s="2">
        <v>880</v>
      </c>
      <c r="C74" s="2">
        <v>3883</v>
      </c>
      <c r="D74" s="2">
        <v>1232635.6599999999</v>
      </c>
      <c r="E74" s="2">
        <v>1274687</v>
      </c>
      <c r="F74" s="2">
        <v>12332089</v>
      </c>
      <c r="G74" s="2">
        <v>5348879037.7799997</v>
      </c>
    </row>
    <row r="75" spans="1:7" x14ac:dyDescent="0.25">
      <c r="A75" s="1">
        <v>43962</v>
      </c>
      <c r="B75" s="2">
        <v>6508</v>
      </c>
      <c r="C75" s="2">
        <v>48237</v>
      </c>
      <c r="D75" s="2">
        <v>16811059.91</v>
      </c>
      <c r="E75" s="2">
        <v>1281195</v>
      </c>
      <c r="F75" s="2">
        <v>12380326</v>
      </c>
      <c r="G75" s="2">
        <v>5365690097.6900005</v>
      </c>
    </row>
    <row r="76" spans="1:7" x14ac:dyDescent="0.25">
      <c r="A76" s="1">
        <v>43963</v>
      </c>
      <c r="B76" s="2">
        <v>7128</v>
      </c>
      <c r="C76" s="2">
        <v>53781</v>
      </c>
      <c r="D76" s="2">
        <v>17333191.300000001</v>
      </c>
      <c r="E76" s="2">
        <v>1288323</v>
      </c>
      <c r="F76" s="2">
        <v>12434107</v>
      </c>
      <c r="G76" s="2">
        <v>5383023288.9899998</v>
      </c>
    </row>
    <row r="77" spans="1:7" x14ac:dyDescent="0.25">
      <c r="A77" s="1">
        <v>43964</v>
      </c>
      <c r="B77" s="2">
        <v>6791</v>
      </c>
      <c r="C77" s="2">
        <v>47147</v>
      </c>
      <c r="D77" s="2">
        <v>15076710.449999999</v>
      </c>
      <c r="E77" s="2">
        <v>1295114</v>
      </c>
      <c r="F77" s="2">
        <v>12481254</v>
      </c>
      <c r="G77" s="2">
        <v>5398099999.4400005</v>
      </c>
    </row>
    <row r="78" spans="1:7" x14ac:dyDescent="0.25">
      <c r="A78" s="1">
        <v>43965</v>
      </c>
      <c r="B78" s="2">
        <v>6277</v>
      </c>
      <c r="C78" s="2">
        <v>48316</v>
      </c>
      <c r="D78" s="2">
        <v>15894461.91</v>
      </c>
      <c r="E78" s="2">
        <v>1301391</v>
      </c>
      <c r="F78" s="2">
        <v>12529570</v>
      </c>
      <c r="G78" s="2">
        <v>5413994461.3500004</v>
      </c>
    </row>
    <row r="79" spans="1:7" x14ac:dyDescent="0.25">
      <c r="A79" s="1">
        <v>43966</v>
      </c>
      <c r="B79" s="2">
        <v>6399</v>
      </c>
      <c r="C79" s="2">
        <v>48687</v>
      </c>
      <c r="D79" s="2">
        <v>16536817.08</v>
      </c>
      <c r="E79" s="2">
        <v>1307790</v>
      </c>
      <c r="F79" s="2">
        <v>12578257</v>
      </c>
      <c r="G79" s="2">
        <v>5430531278.4300003</v>
      </c>
    </row>
    <row r="80" spans="1:7" x14ac:dyDescent="0.25">
      <c r="A80" s="1">
        <v>43967</v>
      </c>
      <c r="B80" s="2">
        <v>854</v>
      </c>
      <c r="C80" s="2">
        <v>5949</v>
      </c>
      <c r="D80" s="2">
        <v>1992866.49</v>
      </c>
      <c r="E80" s="2">
        <v>1308644</v>
      </c>
      <c r="F80" s="2">
        <v>12584206</v>
      </c>
      <c r="G80" s="2">
        <v>5432524144.9200001</v>
      </c>
    </row>
    <row r="81" spans="1:10" x14ac:dyDescent="0.25">
      <c r="A81" s="1">
        <v>43968</v>
      </c>
      <c r="B81" s="2">
        <v>649</v>
      </c>
      <c r="C81" s="2">
        <v>2861</v>
      </c>
      <c r="D81" s="2">
        <v>1109516.3799999999</v>
      </c>
      <c r="E81" s="2">
        <v>1309293</v>
      </c>
      <c r="F81" s="2">
        <v>12587067</v>
      </c>
      <c r="G81" s="2">
        <v>5433633661.3000002</v>
      </c>
    </row>
    <row r="82" spans="1:10" x14ac:dyDescent="0.25">
      <c r="A82" s="1">
        <v>43969</v>
      </c>
      <c r="B82" s="2">
        <v>6128</v>
      </c>
      <c r="C82" s="2">
        <v>92349</v>
      </c>
      <c r="D82" s="2">
        <v>16068539.26</v>
      </c>
      <c r="E82" s="2">
        <v>1315421</v>
      </c>
      <c r="F82" s="2">
        <v>12679416</v>
      </c>
      <c r="G82" s="2">
        <v>5449702200.5600004</v>
      </c>
      <c r="H82" s="2"/>
      <c r="I82" s="2"/>
      <c r="J82" s="2"/>
    </row>
    <row r="84" spans="1:10" x14ac:dyDescent="0.25">
      <c r="A84" s="1" t="s">
        <v>523</v>
      </c>
    </row>
  </sheetData>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89" sqref="C89"/>
    </sheetView>
  </sheetViews>
  <sheetFormatPr baseColWidth="10" defaultRowHeight="15" x14ac:dyDescent="0.25"/>
  <cols>
    <col min="1" max="1" width="23.42578125" customWidth="1"/>
    <col min="2" max="3" width="18.7109375" customWidth="1"/>
    <col min="5" max="5" width="25" customWidth="1"/>
  </cols>
  <sheetData>
    <row r="1" spans="1:5" x14ac:dyDescent="0.25">
      <c r="A1" s="14" t="s">
        <v>505</v>
      </c>
    </row>
    <row r="2" spans="1:5" x14ac:dyDescent="0.25">
      <c r="A2" s="16"/>
    </row>
    <row r="3" spans="1:5" ht="15" customHeight="1" x14ac:dyDescent="0.25">
      <c r="A3" s="222" t="s">
        <v>506</v>
      </c>
      <c r="B3" s="222" t="s">
        <v>44</v>
      </c>
      <c r="C3" s="222" t="s">
        <v>48</v>
      </c>
    </row>
    <row r="4" spans="1:5" x14ac:dyDescent="0.25">
      <c r="A4" s="223"/>
      <c r="B4" s="223"/>
      <c r="C4" s="223"/>
    </row>
    <row r="5" spans="1:5" x14ac:dyDescent="0.25">
      <c r="A5" s="5" t="s">
        <v>30</v>
      </c>
      <c r="B5" s="6">
        <v>0.31725412274508541</v>
      </c>
      <c r="C5" s="6">
        <v>0.33968793955746329</v>
      </c>
    </row>
    <row r="6" spans="1:5" x14ac:dyDescent="0.25">
      <c r="A6" s="5" t="s">
        <v>31</v>
      </c>
      <c r="B6" s="6">
        <v>0.14786028000027762</v>
      </c>
      <c r="C6" s="6">
        <v>0.15516246326324198</v>
      </c>
    </row>
    <row r="7" spans="1:5" x14ac:dyDescent="0.25">
      <c r="A7" s="5" t="s">
        <v>32</v>
      </c>
      <c r="B7" s="6">
        <v>0.20029723766457383</v>
      </c>
      <c r="C7" s="6">
        <v>0.19818548026147487</v>
      </c>
    </row>
    <row r="8" spans="1:5" x14ac:dyDescent="0.25">
      <c r="A8" s="5" t="s">
        <v>33</v>
      </c>
      <c r="B8" s="6">
        <v>7.2329198758050051E-2</v>
      </c>
      <c r="C8" s="6">
        <v>6.8303237171702738E-2</v>
      </c>
    </row>
    <row r="9" spans="1:5" x14ac:dyDescent="0.25">
      <c r="A9" s="5" t="s">
        <v>34</v>
      </c>
      <c r="B9" s="6">
        <v>6.0161997997384108E-2</v>
      </c>
      <c r="C9" s="6">
        <v>5.8596500059615357E-2</v>
      </c>
    </row>
    <row r="10" spans="1:5" x14ac:dyDescent="0.25">
      <c r="A10" s="21" t="s">
        <v>47</v>
      </c>
      <c r="B10" s="6">
        <v>0.20209716283462897</v>
      </c>
      <c r="C10" s="6">
        <v>0.18006437968650174</v>
      </c>
    </row>
    <row r="11" spans="1:5" x14ac:dyDescent="0.25">
      <c r="A11" s="7" t="s">
        <v>35</v>
      </c>
      <c r="B11" s="8">
        <v>1</v>
      </c>
      <c r="C11" s="8">
        <v>1</v>
      </c>
    </row>
    <row r="13" spans="1:5" x14ac:dyDescent="0.25">
      <c r="A13" s="1" t="s">
        <v>523</v>
      </c>
      <c r="B13" s="18"/>
      <c r="C13" s="18"/>
      <c r="D13" s="18"/>
      <c r="E13" s="11"/>
    </row>
    <row r="14" spans="1:5" x14ac:dyDescent="0.25">
      <c r="A14" s="19"/>
      <c r="B14" s="18"/>
      <c r="C14" s="18"/>
      <c r="D14" s="18"/>
      <c r="E14" s="11"/>
    </row>
  </sheetData>
  <mergeCells count="3">
    <mergeCell ref="A3:A4"/>
    <mergeCell ref="B3:B4"/>
    <mergeCell ref="C3: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J3" zoomScaleNormal="100" workbookViewId="0">
      <selection activeCell="Z22" sqref="Z22"/>
    </sheetView>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x14ac:dyDescent="0.25">
      <c r="A1" s="15" t="s">
        <v>351</v>
      </c>
    </row>
    <row r="3" spans="1:11" s="67" customFormat="1" ht="45" x14ac:dyDescent="0.25">
      <c r="A3" s="67" t="s">
        <v>0</v>
      </c>
      <c r="B3" s="67" t="s">
        <v>1</v>
      </c>
      <c r="C3" s="67" t="s">
        <v>41</v>
      </c>
      <c r="D3" s="67" t="s">
        <v>46</v>
      </c>
      <c r="E3" s="67" t="s">
        <v>52</v>
      </c>
      <c r="G3" s="67" t="s">
        <v>0</v>
      </c>
      <c r="H3" s="67" t="s">
        <v>1</v>
      </c>
      <c r="I3" s="67" t="s">
        <v>41</v>
      </c>
      <c r="J3" s="67" t="s">
        <v>46</v>
      </c>
      <c r="K3" s="67" t="s">
        <v>52</v>
      </c>
    </row>
    <row r="4" spans="1:11" x14ac:dyDescent="0.25">
      <c r="A4" s="20" t="s">
        <v>2</v>
      </c>
      <c r="B4" s="20" t="s">
        <v>3</v>
      </c>
      <c r="C4" s="50">
        <v>13275</v>
      </c>
      <c r="D4" s="50">
        <v>57333</v>
      </c>
      <c r="E4" s="50">
        <v>24803989.190000001</v>
      </c>
      <c r="G4" s="20" t="s">
        <v>5</v>
      </c>
      <c r="H4" s="20" t="s">
        <v>6</v>
      </c>
      <c r="I4" s="3">
        <f t="shared" ref="I4:I20" si="0">VLOOKUP($G4,$A$4:$E$20,3, 0)/SUM(C$4:C$20)</f>
        <v>2.4326812480567058E-5</v>
      </c>
      <c r="J4" s="3">
        <f t="shared" ref="J4:J20" si="1">VLOOKUP($G4,$A$4:$E$20,4, 0)/SUM(D$4:D$20)</f>
        <v>1.3028991240606033E-4</v>
      </c>
      <c r="K4" s="3">
        <f t="shared" ref="K4:K20" si="2">VLOOKUP($G4,$A$4:$E$20,5, 0)/SUM(E$4:E$20)</f>
        <v>1.3221539516892491E-4</v>
      </c>
    </row>
    <row r="5" spans="1:11" x14ac:dyDescent="0.25">
      <c r="A5" s="20" t="s">
        <v>4</v>
      </c>
      <c r="B5" s="20" t="s">
        <v>39</v>
      </c>
      <c r="C5" s="50">
        <v>28458</v>
      </c>
      <c r="D5" s="50">
        <v>267274</v>
      </c>
      <c r="E5" s="50">
        <v>117029626.29000001</v>
      </c>
      <c r="G5" s="20" t="s">
        <v>2</v>
      </c>
      <c r="H5" s="20" t="s">
        <v>3</v>
      </c>
      <c r="I5" s="3">
        <f t="shared" si="0"/>
        <v>1.009182611498524E-2</v>
      </c>
      <c r="J5" s="3">
        <f t="shared" si="1"/>
        <v>4.521738225167468E-3</v>
      </c>
      <c r="K5" s="3">
        <f t="shared" si="2"/>
        <v>4.5514393772656415E-3</v>
      </c>
    </row>
    <row r="6" spans="1:11" x14ac:dyDescent="0.25">
      <c r="A6" s="20" t="s">
        <v>5</v>
      </c>
      <c r="B6" s="20" t="s">
        <v>6</v>
      </c>
      <c r="C6" s="50">
        <v>32</v>
      </c>
      <c r="D6" s="50">
        <v>1652</v>
      </c>
      <c r="E6" s="50">
        <v>720534.53</v>
      </c>
      <c r="G6" s="20" t="s">
        <v>11</v>
      </c>
      <c r="H6" s="20" t="s">
        <v>38</v>
      </c>
      <c r="I6" s="3">
        <f t="shared" si="0"/>
        <v>6.406314024179331E-3</v>
      </c>
      <c r="J6" s="3">
        <f t="shared" si="1"/>
        <v>1.0230439635390148E-2</v>
      </c>
      <c r="K6" s="3">
        <f t="shared" si="2"/>
        <v>9.6014598677746435E-3</v>
      </c>
    </row>
    <row r="7" spans="1:11" x14ac:dyDescent="0.25">
      <c r="A7" s="20" t="s">
        <v>7</v>
      </c>
      <c r="B7" s="20" t="s">
        <v>350</v>
      </c>
      <c r="C7" s="50">
        <v>7702</v>
      </c>
      <c r="D7" s="50">
        <v>316681</v>
      </c>
      <c r="E7" s="50">
        <v>135635137.63</v>
      </c>
      <c r="G7" s="20" t="s">
        <v>22</v>
      </c>
      <c r="H7" s="20" t="s">
        <v>23</v>
      </c>
      <c r="I7" s="3">
        <f t="shared" si="0"/>
        <v>2.232137087670031E-2</v>
      </c>
      <c r="J7" s="3">
        <f t="shared" si="1"/>
        <v>1.0264037397305996E-2</v>
      </c>
      <c r="K7" s="3">
        <f t="shared" si="2"/>
        <v>1.0456630926391592E-2</v>
      </c>
    </row>
    <row r="8" spans="1:11" x14ac:dyDescent="0.25">
      <c r="A8" s="20" t="s">
        <v>8</v>
      </c>
      <c r="B8" s="20" t="s">
        <v>9</v>
      </c>
      <c r="C8" s="50">
        <v>2342</v>
      </c>
      <c r="D8" s="50">
        <v>358079</v>
      </c>
      <c r="E8" s="50">
        <v>138880690.09999999</v>
      </c>
      <c r="G8" s="20" t="s">
        <v>20</v>
      </c>
      <c r="H8" s="20" t="s">
        <v>21</v>
      </c>
      <c r="I8" s="3">
        <f t="shared" si="0"/>
        <v>2.7366143614857903E-2</v>
      </c>
      <c r="J8" s="3">
        <f t="shared" si="1"/>
        <v>1.3910656452947045E-2</v>
      </c>
      <c r="K8" s="3">
        <f t="shared" si="2"/>
        <v>1.4044918581447415E-2</v>
      </c>
    </row>
    <row r="9" spans="1:11" x14ac:dyDescent="0.25">
      <c r="A9" s="20" t="s">
        <v>10</v>
      </c>
      <c r="B9" s="20" t="s">
        <v>349</v>
      </c>
      <c r="C9" s="50">
        <v>57940</v>
      </c>
      <c r="D9" s="50">
        <v>1083897</v>
      </c>
      <c r="E9" s="50">
        <v>509661080.16000003</v>
      </c>
      <c r="G9" s="20" t="s">
        <v>4</v>
      </c>
      <c r="H9" s="20" t="s">
        <v>39</v>
      </c>
      <c r="I9" s="3">
        <f t="shared" si="0"/>
        <v>2.1634138424124292E-2</v>
      </c>
      <c r="J9" s="3">
        <f t="shared" si="1"/>
        <v>2.107936201478049E-2</v>
      </c>
      <c r="K9" s="3">
        <f t="shared" si="2"/>
        <v>2.1474499336491138E-2</v>
      </c>
    </row>
    <row r="10" spans="1:11" x14ac:dyDescent="0.25">
      <c r="A10" s="20" t="s">
        <v>11</v>
      </c>
      <c r="B10" s="20" t="s">
        <v>38</v>
      </c>
      <c r="C10" s="50">
        <v>8427</v>
      </c>
      <c r="D10" s="50">
        <v>129716</v>
      </c>
      <c r="E10" s="50">
        <v>52325096.969999999</v>
      </c>
      <c r="G10" s="20" t="s">
        <v>7</v>
      </c>
      <c r="H10" s="20" t="s">
        <v>350</v>
      </c>
      <c r="I10" s="3">
        <f t="shared" si="0"/>
        <v>5.8551596789164842E-3</v>
      </c>
      <c r="J10" s="3">
        <f t="shared" si="1"/>
        <v>2.4975992585147454E-2</v>
      </c>
      <c r="K10" s="3">
        <f t="shared" si="2"/>
        <v>2.4888541178646868E-2</v>
      </c>
    </row>
    <row r="11" spans="1:11" x14ac:dyDescent="0.25">
      <c r="A11" s="20" t="s">
        <v>12</v>
      </c>
      <c r="B11" s="20" t="s">
        <v>13</v>
      </c>
      <c r="C11" s="50">
        <v>179089</v>
      </c>
      <c r="D11" s="50">
        <v>1428805</v>
      </c>
      <c r="E11" s="50">
        <v>711982855.16999996</v>
      </c>
      <c r="G11" s="20" t="s">
        <v>8</v>
      </c>
      <c r="H11" s="20" t="s">
        <v>9</v>
      </c>
      <c r="I11" s="3">
        <f t="shared" si="0"/>
        <v>1.7804185884215016E-3</v>
      </c>
      <c r="J11" s="3">
        <f t="shared" si="1"/>
        <v>2.8240969457899324E-2</v>
      </c>
      <c r="K11" s="3">
        <f t="shared" si="2"/>
        <v>2.548408793525065E-2</v>
      </c>
    </row>
    <row r="12" spans="1:11" x14ac:dyDescent="0.25">
      <c r="A12" s="20" t="s">
        <v>14</v>
      </c>
      <c r="B12" s="20" t="s">
        <v>36</v>
      </c>
      <c r="C12" s="50">
        <v>294366</v>
      </c>
      <c r="D12" s="50">
        <v>2029206</v>
      </c>
      <c r="E12" s="50">
        <v>966271190.13999999</v>
      </c>
      <c r="G12" s="20" t="s">
        <v>18</v>
      </c>
      <c r="H12" s="20" t="s">
        <v>19</v>
      </c>
      <c r="I12" s="3">
        <f t="shared" si="0"/>
        <v>2.144180456294981E-2</v>
      </c>
      <c r="J12" s="3">
        <f t="shared" si="1"/>
        <v>2.8683024517848456E-2</v>
      </c>
      <c r="K12" s="3">
        <f t="shared" si="2"/>
        <v>2.8238390549888491E-2</v>
      </c>
    </row>
    <row r="13" spans="1:11" x14ac:dyDescent="0.25">
      <c r="A13" s="20" t="s">
        <v>15</v>
      </c>
      <c r="B13" s="20" t="s">
        <v>348</v>
      </c>
      <c r="C13" s="50">
        <v>42714</v>
      </c>
      <c r="D13" s="50">
        <v>977029</v>
      </c>
      <c r="E13" s="50">
        <v>419952204.83999997</v>
      </c>
      <c r="G13" s="20" t="s">
        <v>26</v>
      </c>
      <c r="H13" s="20" t="s">
        <v>27</v>
      </c>
      <c r="I13" s="3">
        <f t="shared" si="0"/>
        <v>0.10411951762971702</v>
      </c>
      <c r="J13" s="3">
        <f t="shared" si="1"/>
        <v>5.8633930774098744E-2</v>
      </c>
      <c r="K13" s="3">
        <f t="shared" si="2"/>
        <v>5.044704187537985E-2</v>
      </c>
    </row>
    <row r="14" spans="1:11" x14ac:dyDescent="0.25">
      <c r="A14" s="20" t="s">
        <v>16</v>
      </c>
      <c r="B14" s="20" t="s">
        <v>17</v>
      </c>
      <c r="C14" s="50">
        <v>163893</v>
      </c>
      <c r="D14" s="50">
        <v>1119587</v>
      </c>
      <c r="E14" s="50">
        <v>572870888.63999999</v>
      </c>
      <c r="G14" s="20" t="s">
        <v>25</v>
      </c>
      <c r="H14" s="20" t="s">
        <v>37</v>
      </c>
      <c r="I14" s="3">
        <f t="shared" si="0"/>
        <v>7.6267597978137799E-2</v>
      </c>
      <c r="J14" s="3">
        <f t="shared" si="1"/>
        <v>7.2397498433681803E-2</v>
      </c>
      <c r="K14" s="3">
        <f t="shared" si="2"/>
        <v>5.6836281653733611E-2</v>
      </c>
    </row>
    <row r="15" spans="1:11" x14ac:dyDescent="0.25">
      <c r="A15" s="20" t="s">
        <v>18</v>
      </c>
      <c r="B15" s="20" t="s">
        <v>19</v>
      </c>
      <c r="C15" s="50">
        <v>28205</v>
      </c>
      <c r="D15" s="50">
        <v>363684</v>
      </c>
      <c r="E15" s="50">
        <v>153890819.12</v>
      </c>
      <c r="G15" s="20" t="s">
        <v>15</v>
      </c>
      <c r="H15" s="20" t="s">
        <v>348</v>
      </c>
      <c r="I15" s="3">
        <f t="shared" si="0"/>
        <v>3.2471733384216918E-2</v>
      </c>
      <c r="J15" s="3">
        <f t="shared" si="1"/>
        <v>7.7056309218027072E-2</v>
      </c>
      <c r="K15" s="3">
        <f t="shared" si="2"/>
        <v>7.705966113099659E-2</v>
      </c>
    </row>
    <row r="16" spans="1:11" x14ac:dyDescent="0.25">
      <c r="A16" s="20" t="s">
        <v>20</v>
      </c>
      <c r="B16" s="20" t="s">
        <v>21</v>
      </c>
      <c r="C16" s="50">
        <v>35998</v>
      </c>
      <c r="D16" s="50">
        <v>176379</v>
      </c>
      <c r="E16" s="50">
        <v>76540623.700000003</v>
      </c>
      <c r="G16" s="20" t="s">
        <v>10</v>
      </c>
      <c r="H16" s="20" t="s">
        <v>349</v>
      </c>
      <c r="I16" s="3">
        <f t="shared" si="0"/>
        <v>4.404673484762673E-2</v>
      </c>
      <c r="J16" s="3">
        <f t="shared" si="1"/>
        <v>8.5484773115733409E-2</v>
      </c>
      <c r="K16" s="3">
        <f t="shared" si="2"/>
        <v>9.3520904703311744E-2</v>
      </c>
    </row>
    <row r="17" spans="1:11" x14ac:dyDescent="0.25">
      <c r="A17" s="20" t="s">
        <v>22</v>
      </c>
      <c r="B17" s="20" t="s">
        <v>23</v>
      </c>
      <c r="C17" s="50">
        <v>29362</v>
      </c>
      <c r="D17" s="50">
        <v>130142</v>
      </c>
      <c r="E17" s="50">
        <v>56985524.57</v>
      </c>
      <c r="G17" s="20" t="s">
        <v>16</v>
      </c>
      <c r="H17" s="20" t="s">
        <v>17</v>
      </c>
      <c r="I17" s="3">
        <f t="shared" si="0"/>
        <v>0.12459357118367427</v>
      </c>
      <c r="J17" s="3">
        <f t="shared" si="1"/>
        <v>8.829957152600719E-2</v>
      </c>
      <c r="K17" s="3">
        <f t="shared" si="2"/>
        <v>0.10511966848044156</v>
      </c>
    </row>
    <row r="18" spans="1:11" x14ac:dyDescent="0.25">
      <c r="A18" s="20" t="s">
        <v>24</v>
      </c>
      <c r="B18" s="20" t="s">
        <v>40</v>
      </c>
      <c r="C18" s="50">
        <v>186333</v>
      </c>
      <c r="D18" s="50">
        <v>2578550</v>
      </c>
      <c r="E18" s="50">
        <v>927489775.19000006</v>
      </c>
      <c r="G18" s="20" t="s">
        <v>12</v>
      </c>
      <c r="H18" s="20" t="s">
        <v>13</v>
      </c>
      <c r="I18" s="3">
        <f t="shared" si="0"/>
        <v>0.13614576626038355</v>
      </c>
      <c r="J18" s="3">
        <f t="shared" si="1"/>
        <v>0.11268697233374156</v>
      </c>
      <c r="K18" s="3">
        <f t="shared" si="2"/>
        <v>0.13064619477681516</v>
      </c>
    </row>
    <row r="19" spans="1:11" x14ac:dyDescent="0.25">
      <c r="A19" s="20" t="s">
        <v>25</v>
      </c>
      <c r="B19" s="20" t="s">
        <v>37</v>
      </c>
      <c r="C19" s="50">
        <v>100324</v>
      </c>
      <c r="D19" s="50">
        <v>917958</v>
      </c>
      <c r="E19" s="50">
        <v>309740809.19999999</v>
      </c>
      <c r="G19" s="20" t="s">
        <v>14</v>
      </c>
      <c r="H19" s="20" t="s">
        <v>36</v>
      </c>
      <c r="I19" s="3">
        <f t="shared" si="0"/>
        <v>0.22378082758295634</v>
      </c>
      <c r="J19" s="3">
        <f t="shared" si="1"/>
        <v>0.16003938982678698</v>
      </c>
      <c r="K19" s="3">
        <f t="shared" si="2"/>
        <v>0.17730715451583906</v>
      </c>
    </row>
    <row r="20" spans="1:11" x14ac:dyDescent="0.25">
      <c r="A20" s="20" t="s">
        <v>26</v>
      </c>
      <c r="B20" s="20" t="s">
        <v>27</v>
      </c>
      <c r="C20" s="50">
        <v>136961</v>
      </c>
      <c r="D20" s="50">
        <v>743444</v>
      </c>
      <c r="E20" s="50">
        <v>274921355.12</v>
      </c>
      <c r="G20" s="20" t="s">
        <v>24</v>
      </c>
      <c r="H20" s="20" t="s">
        <v>40</v>
      </c>
      <c r="I20" s="3">
        <f t="shared" si="0"/>
        <v>0.14165274843567194</v>
      </c>
      <c r="J20" s="3">
        <f t="shared" si="1"/>
        <v>0.20336504457303081</v>
      </c>
      <c r="K20" s="3">
        <f t="shared" si="2"/>
        <v>0.17019090971515713</v>
      </c>
    </row>
    <row r="21" spans="1:11" x14ac:dyDescent="0.25">
      <c r="C21" s="22"/>
      <c r="D21" s="22"/>
      <c r="E21" s="22"/>
      <c r="I21" s="12"/>
      <c r="J21" s="12"/>
      <c r="K21" s="12"/>
    </row>
    <row r="22" spans="1:11" s="11" customFormat="1" x14ac:dyDescent="0.25">
      <c r="A22" s="1" t="s">
        <v>523</v>
      </c>
      <c r="C22" s="10"/>
      <c r="D22" s="10"/>
      <c r="E22" s="10"/>
      <c r="I22" s="68"/>
      <c r="J22" s="68"/>
      <c r="K22" s="68"/>
    </row>
    <row r="23" spans="1:11" x14ac:dyDescent="0.25">
      <c r="C23" s="24"/>
      <c r="D23" s="24"/>
      <c r="E23" s="24"/>
      <c r="I23" s="4"/>
      <c r="J23" s="4"/>
      <c r="K23" s="4"/>
    </row>
    <row r="24" spans="1:11" x14ac:dyDescent="0.25">
      <c r="B24" s="20"/>
      <c r="C24" s="50"/>
      <c r="D24" s="50"/>
      <c r="E24" s="50"/>
    </row>
    <row r="25" spans="1:11" x14ac:dyDescent="0.25">
      <c r="B25" s="20"/>
      <c r="C25" s="50"/>
      <c r="D25" s="50"/>
      <c r="E25" s="50"/>
    </row>
    <row r="26" spans="1:11" x14ac:dyDescent="0.25">
      <c r="A26" s="67"/>
      <c r="B26" s="20"/>
      <c r="C26" s="50"/>
      <c r="D26" s="50"/>
      <c r="E26" s="50"/>
      <c r="F26" s="20"/>
    </row>
    <row r="27" spans="1:11" x14ac:dyDescent="0.25">
      <c r="A27" s="20"/>
      <c r="B27" s="20"/>
      <c r="C27" s="50"/>
      <c r="D27" s="50"/>
      <c r="E27" s="50"/>
      <c r="F27" s="20"/>
    </row>
    <row r="28" spans="1:11" x14ac:dyDescent="0.25">
      <c r="A28" s="20"/>
      <c r="B28" s="20"/>
      <c r="C28" s="50"/>
      <c r="D28" s="50"/>
      <c r="E28" s="50"/>
      <c r="F28" s="20"/>
    </row>
    <row r="29" spans="1:11" x14ac:dyDescent="0.25">
      <c r="A29" s="20"/>
      <c r="B29" s="20"/>
      <c r="C29" s="50"/>
      <c r="D29" s="50"/>
      <c r="E29" s="50"/>
      <c r="F29" s="20"/>
    </row>
    <row r="30" spans="1:11" x14ac:dyDescent="0.25">
      <c r="A30" s="20"/>
      <c r="B30" s="20"/>
      <c r="C30" s="50"/>
      <c r="D30" s="50"/>
      <c r="E30" s="50"/>
      <c r="F30" s="20"/>
    </row>
    <row r="31" spans="1:11" x14ac:dyDescent="0.25">
      <c r="A31" s="20"/>
      <c r="B31" s="20"/>
      <c r="C31" s="50"/>
      <c r="D31" s="50"/>
      <c r="E31" s="50"/>
      <c r="F31" s="20"/>
    </row>
    <row r="32" spans="1:11" x14ac:dyDescent="0.25">
      <c r="A32" s="20"/>
      <c r="B32" s="20"/>
      <c r="C32" s="50"/>
      <c r="D32" s="50"/>
      <c r="E32" s="50"/>
      <c r="F32" s="20"/>
    </row>
    <row r="33" spans="1:6" x14ac:dyDescent="0.25">
      <c r="A33" s="20"/>
      <c r="B33" s="20"/>
      <c r="C33" s="50"/>
      <c r="D33" s="50"/>
      <c r="E33" s="50"/>
      <c r="F33" s="20"/>
    </row>
    <row r="34" spans="1:6" x14ac:dyDescent="0.25">
      <c r="A34" s="20"/>
      <c r="B34" s="20"/>
      <c r="C34" s="50"/>
      <c r="D34" s="50"/>
      <c r="E34" s="50"/>
      <c r="F34" s="20"/>
    </row>
    <row r="35" spans="1:6" x14ac:dyDescent="0.25">
      <c r="A35" s="20"/>
      <c r="B35" s="20"/>
      <c r="C35" s="50"/>
      <c r="D35" s="50"/>
      <c r="E35" s="50"/>
      <c r="F35" s="20"/>
    </row>
    <row r="36" spans="1:6" x14ac:dyDescent="0.25">
      <c r="A36" s="20"/>
      <c r="B36" s="20"/>
      <c r="C36" s="50"/>
      <c r="D36" s="50"/>
      <c r="E36" s="50"/>
      <c r="F36" s="20"/>
    </row>
    <row r="37" spans="1:6" x14ac:dyDescent="0.25">
      <c r="A37" s="20"/>
      <c r="B37" s="20"/>
      <c r="C37" s="50"/>
      <c r="D37" s="50"/>
      <c r="E37" s="50"/>
      <c r="F37" s="20"/>
    </row>
    <row r="38" spans="1:6" x14ac:dyDescent="0.25">
      <c r="A38" s="20"/>
      <c r="B38" s="20"/>
      <c r="C38" s="50"/>
      <c r="D38" s="50"/>
      <c r="E38" s="50"/>
      <c r="F38" s="20"/>
    </row>
    <row r="39" spans="1:6" x14ac:dyDescent="0.25">
      <c r="A39" s="20"/>
      <c r="B39" s="20"/>
      <c r="C39" s="50"/>
      <c r="D39" s="50"/>
      <c r="E39" s="50"/>
      <c r="F39" s="20"/>
    </row>
    <row r="40" spans="1:6" x14ac:dyDescent="0.25">
      <c r="A40" s="20"/>
      <c r="B40" s="20"/>
      <c r="C40" s="50"/>
      <c r="D40" s="50"/>
      <c r="E40" s="50"/>
      <c r="F40" s="20"/>
    </row>
    <row r="41" spans="1:6" x14ac:dyDescent="0.25">
      <c r="A41" s="20"/>
      <c r="B41" s="20"/>
      <c r="C41" s="50"/>
      <c r="D41" s="50"/>
      <c r="E41" s="50"/>
      <c r="F41" s="20"/>
    </row>
    <row r="42" spans="1:6" x14ac:dyDescent="0.25">
      <c r="A42" s="20"/>
      <c r="B42" s="20"/>
      <c r="C42" s="50"/>
      <c r="D42" s="50"/>
      <c r="E42" s="50"/>
      <c r="F42" s="20"/>
    </row>
    <row r="43" spans="1:6" x14ac:dyDescent="0.25">
      <c r="A43" s="20"/>
      <c r="B43" s="20"/>
      <c r="C43" s="50"/>
      <c r="D43" s="50"/>
      <c r="E43" s="50"/>
    </row>
    <row r="44" spans="1:6" x14ac:dyDescent="0.25">
      <c r="B44" s="20"/>
      <c r="C44" s="50"/>
      <c r="D44" s="50"/>
      <c r="E44" s="50"/>
    </row>
    <row r="45" spans="1:6" x14ac:dyDescent="0.25">
      <c r="B45" s="20"/>
      <c r="C45" s="50"/>
      <c r="D45" s="50"/>
      <c r="E45" s="50"/>
    </row>
    <row r="46" spans="1:6" x14ac:dyDescent="0.25">
      <c r="B46" s="20"/>
      <c r="C46" s="50"/>
      <c r="D46" s="50"/>
      <c r="E46" s="50"/>
    </row>
    <row r="47" spans="1:6" x14ac:dyDescent="0.25">
      <c r="A47" s="20" t="s">
        <v>2</v>
      </c>
      <c r="B47" s="20"/>
      <c r="C47" s="50"/>
      <c r="D47" s="50"/>
      <c r="E47" s="50"/>
    </row>
    <row r="48" spans="1:6" x14ac:dyDescent="0.25">
      <c r="A48" s="20" t="s">
        <v>4</v>
      </c>
      <c r="B48" s="20"/>
      <c r="C48" s="50"/>
      <c r="D48" s="50"/>
      <c r="E48" s="50"/>
    </row>
    <row r="49" spans="1:5" x14ac:dyDescent="0.25">
      <c r="A49" s="20" t="s">
        <v>5</v>
      </c>
      <c r="B49" s="20"/>
      <c r="C49" s="50"/>
      <c r="D49" s="50"/>
      <c r="E49" s="50"/>
    </row>
    <row r="50" spans="1:5" x14ac:dyDescent="0.25">
      <c r="A50" s="20" t="s">
        <v>7</v>
      </c>
      <c r="B50" s="20"/>
      <c r="C50" s="50"/>
      <c r="D50" s="50"/>
      <c r="E50" s="50"/>
    </row>
    <row r="51" spans="1:5" x14ac:dyDescent="0.25">
      <c r="A51" s="20" t="s">
        <v>8</v>
      </c>
      <c r="B51" s="20"/>
      <c r="C51" s="50"/>
      <c r="D51" s="50"/>
      <c r="E51" s="50"/>
    </row>
    <row r="52" spans="1:5" x14ac:dyDescent="0.25">
      <c r="A52" s="20" t="s">
        <v>10</v>
      </c>
      <c r="B52" s="20"/>
      <c r="C52" s="50"/>
      <c r="D52" s="50"/>
      <c r="E52" s="50"/>
    </row>
    <row r="53" spans="1:5" x14ac:dyDescent="0.25">
      <c r="A53" s="20" t="s">
        <v>11</v>
      </c>
      <c r="B53" s="20"/>
      <c r="C53" s="50"/>
      <c r="D53" s="50"/>
      <c r="E53" s="50"/>
    </row>
    <row r="54" spans="1:5" x14ac:dyDescent="0.25">
      <c r="A54" s="20" t="s">
        <v>12</v>
      </c>
      <c r="B54" s="20"/>
      <c r="C54" s="50"/>
      <c r="D54" s="50"/>
      <c r="E54" s="50"/>
    </row>
    <row r="55" spans="1:5" x14ac:dyDescent="0.25">
      <c r="A55" s="20" t="s">
        <v>14</v>
      </c>
      <c r="B55" s="20"/>
      <c r="C55" s="50"/>
      <c r="D55" s="50"/>
      <c r="E55" s="50"/>
    </row>
    <row r="56" spans="1:5" x14ac:dyDescent="0.25">
      <c r="A56" s="20" t="s">
        <v>15</v>
      </c>
      <c r="B56" s="20"/>
      <c r="C56" s="50"/>
      <c r="D56" s="50"/>
      <c r="E56" s="50"/>
    </row>
    <row r="57" spans="1:5" x14ac:dyDescent="0.25">
      <c r="A57" s="20" t="s">
        <v>16</v>
      </c>
      <c r="B57" s="20"/>
      <c r="C57" s="50"/>
      <c r="D57" s="50"/>
      <c r="E57" s="50"/>
    </row>
    <row r="58" spans="1:5" x14ac:dyDescent="0.25">
      <c r="A58" s="20" t="s">
        <v>18</v>
      </c>
      <c r="B58" s="20"/>
      <c r="C58" s="50"/>
      <c r="D58" s="50"/>
      <c r="E58" s="50"/>
    </row>
    <row r="59" spans="1:5" x14ac:dyDescent="0.25">
      <c r="A59" s="20" t="s">
        <v>20</v>
      </c>
      <c r="B59" s="20"/>
      <c r="C59" s="50"/>
    </row>
    <row r="60" spans="1:5" x14ac:dyDescent="0.25">
      <c r="A60" s="20" t="s">
        <v>22</v>
      </c>
      <c r="B60" s="20"/>
      <c r="C60" s="50"/>
    </row>
    <row r="61" spans="1:5" x14ac:dyDescent="0.25">
      <c r="A61" s="20" t="s">
        <v>24</v>
      </c>
      <c r="B61" s="20"/>
      <c r="C61" s="50"/>
    </row>
    <row r="62" spans="1:5" x14ac:dyDescent="0.25">
      <c r="A62" s="20" t="s">
        <v>25</v>
      </c>
      <c r="B62" s="20"/>
      <c r="C62" s="50"/>
    </row>
    <row r="63" spans="1:5" x14ac:dyDescent="0.25">
      <c r="A63" s="20" t="s">
        <v>26</v>
      </c>
      <c r="B63" s="20"/>
      <c r="C63" s="5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sheetViews>
  <sheetFormatPr baseColWidth="10" defaultColWidth="9.140625" defaultRowHeight="15" x14ac:dyDescent="0.25"/>
  <cols>
    <col min="1" max="1" width="29.42578125" style="11" bestFit="1" customWidth="1"/>
    <col min="2" max="7" width="15.7109375" style="11" customWidth="1"/>
    <col min="8" max="8" width="16.42578125" style="11" bestFit="1" customWidth="1"/>
    <col min="9" max="9" width="18.28515625" style="11" bestFit="1" customWidth="1"/>
    <col min="10" max="12" width="9.140625" style="11"/>
    <col min="13" max="13" width="9.7109375" style="11" bestFit="1" customWidth="1"/>
    <col min="14" max="16384" width="9.140625" style="11"/>
  </cols>
  <sheetData>
    <row r="1" spans="1:16" x14ac:dyDescent="0.25">
      <c r="A1" s="75" t="s">
        <v>352</v>
      </c>
    </row>
    <row r="3" spans="1:16" s="200" customFormat="1" ht="30" customHeight="1" x14ac:dyDescent="0.25">
      <c r="B3" s="224" t="s">
        <v>86</v>
      </c>
      <c r="C3" s="224"/>
      <c r="D3" s="224"/>
      <c r="E3" s="224" t="s">
        <v>87</v>
      </c>
      <c r="F3" s="224"/>
      <c r="G3" s="224"/>
    </row>
    <row r="4" spans="1:16" s="76" customFormat="1" ht="45" x14ac:dyDescent="0.25">
      <c r="A4" s="76" t="s">
        <v>28</v>
      </c>
      <c r="B4" s="77" t="s">
        <v>41</v>
      </c>
      <c r="C4" s="77" t="s">
        <v>46</v>
      </c>
      <c r="D4" s="77" t="s">
        <v>52</v>
      </c>
      <c r="E4" s="76" t="s">
        <v>41</v>
      </c>
      <c r="F4" s="76" t="s">
        <v>46</v>
      </c>
      <c r="G4" s="78" t="s">
        <v>52</v>
      </c>
      <c r="H4" s="78"/>
      <c r="I4" s="78"/>
    </row>
    <row r="5" spans="1:16" x14ac:dyDescent="0.25">
      <c r="A5" s="11" t="s">
        <v>53</v>
      </c>
      <c r="B5" s="79">
        <v>168080</v>
      </c>
      <c r="C5" s="79">
        <v>1592300</v>
      </c>
      <c r="D5" s="79">
        <v>639788359.81000006</v>
      </c>
      <c r="E5" s="80">
        <f t="shared" ref="E5:E23" si="0">B5/SUM(B$5:B$23)</f>
        <v>0.12777658255417848</v>
      </c>
      <c r="F5" s="80">
        <f t="shared" ref="F5:F23" si="1">C5/SUM(C$5:C$23)</f>
        <v>0.12558149365869847</v>
      </c>
      <c r="G5" s="80">
        <f t="shared" ref="G5:G23" si="2">D5/SUM(D$5:D$23)</f>
        <v>0.11739877451363433</v>
      </c>
      <c r="H5" s="80"/>
      <c r="I5"/>
      <c r="J5"/>
      <c r="K5"/>
      <c r="L5"/>
      <c r="M5" s="80"/>
      <c r="N5" s="12"/>
      <c r="O5" s="12"/>
      <c r="P5" s="12"/>
    </row>
    <row r="6" spans="1:16" x14ac:dyDescent="0.25">
      <c r="A6" s="11" t="s">
        <v>54</v>
      </c>
      <c r="B6" s="79">
        <v>48722</v>
      </c>
      <c r="C6" s="79">
        <v>479464</v>
      </c>
      <c r="D6" s="79">
        <v>185564043.63</v>
      </c>
      <c r="E6" s="80">
        <f t="shared" si="0"/>
        <v>3.7039092427443382E-2</v>
      </c>
      <c r="F6" s="80">
        <f t="shared" si="1"/>
        <v>3.7814359904273197E-2</v>
      </c>
      <c r="G6" s="80">
        <f t="shared" si="2"/>
        <v>3.4050308952832668E-2</v>
      </c>
      <c r="H6" s="80"/>
      <c r="I6"/>
      <c r="J6"/>
      <c r="K6"/>
      <c r="L6"/>
      <c r="M6" s="80"/>
      <c r="N6" s="12"/>
      <c r="O6" s="12"/>
      <c r="P6" s="12"/>
    </row>
    <row r="7" spans="1:16" x14ac:dyDescent="0.25">
      <c r="A7" s="11" t="s">
        <v>55</v>
      </c>
      <c r="B7" s="79">
        <v>61830</v>
      </c>
      <c r="C7" s="79">
        <v>566398</v>
      </c>
      <c r="D7" s="79">
        <v>243753508.77000001</v>
      </c>
      <c r="E7" s="80">
        <f t="shared" si="0"/>
        <v>4.7003962989795665E-2</v>
      </c>
      <c r="F7" s="80">
        <f t="shared" si="1"/>
        <v>4.4670669374677827E-2</v>
      </c>
      <c r="G7" s="80">
        <f t="shared" si="2"/>
        <v>4.4727858477285692E-2</v>
      </c>
      <c r="H7" s="80"/>
      <c r="I7"/>
      <c r="J7"/>
      <c r="K7"/>
      <c r="L7"/>
      <c r="M7" s="80"/>
      <c r="N7" s="12"/>
      <c r="O7" s="12"/>
      <c r="P7" s="12"/>
    </row>
    <row r="8" spans="1:16" x14ac:dyDescent="0.25">
      <c r="A8" s="11" t="s">
        <v>56</v>
      </c>
      <c r="B8" s="79">
        <v>42778</v>
      </c>
      <c r="C8" s="79">
        <v>407864</v>
      </c>
      <c r="D8" s="79">
        <v>160783705.88</v>
      </c>
      <c r="E8" s="80">
        <f t="shared" si="0"/>
        <v>3.2520387009178052E-2</v>
      </c>
      <c r="F8" s="80">
        <f t="shared" si="1"/>
        <v>3.2167412126867675E-2</v>
      </c>
      <c r="G8" s="80">
        <f t="shared" si="2"/>
        <v>2.9503209526472517E-2</v>
      </c>
      <c r="H8" s="80"/>
      <c r="I8"/>
      <c r="J8"/>
      <c r="K8"/>
      <c r="L8"/>
      <c r="M8" s="80"/>
      <c r="N8" s="12"/>
      <c r="O8" s="12"/>
      <c r="P8" s="12"/>
    </row>
    <row r="9" spans="1:16" x14ac:dyDescent="0.25">
      <c r="A9" s="11" t="s">
        <v>57</v>
      </c>
      <c r="B9" s="79">
        <v>10001</v>
      </c>
      <c r="C9" s="79">
        <v>57708</v>
      </c>
      <c r="D9" s="79">
        <v>32368770.109999999</v>
      </c>
      <c r="E9" s="80">
        <f t="shared" si="0"/>
        <v>7.6028891130672229E-3</v>
      </c>
      <c r="F9" s="80">
        <f t="shared" si="1"/>
        <v>4.5513137198117011E-3</v>
      </c>
      <c r="G9" s="80">
        <f t="shared" si="2"/>
        <v>5.9395484227879203E-3</v>
      </c>
      <c r="H9" s="80"/>
      <c r="I9"/>
      <c r="J9"/>
      <c r="K9"/>
      <c r="L9"/>
      <c r="M9" s="80"/>
      <c r="N9" s="12"/>
      <c r="O9" s="12"/>
      <c r="P9" s="12"/>
    </row>
    <row r="10" spans="1:16" x14ac:dyDescent="0.25">
      <c r="A10" s="11" t="s">
        <v>58</v>
      </c>
      <c r="B10" s="79">
        <v>97781</v>
      </c>
      <c r="C10" s="79">
        <v>1020860</v>
      </c>
      <c r="D10" s="79">
        <v>418249741.36000001</v>
      </c>
      <c r="E10" s="80">
        <f t="shared" si="0"/>
        <v>7.4334376598822735E-2</v>
      </c>
      <c r="F10" s="80">
        <f t="shared" si="1"/>
        <v>8.0513171900030725E-2</v>
      </c>
      <c r="G10" s="80">
        <f t="shared" si="2"/>
        <v>7.6747265440856874E-2</v>
      </c>
      <c r="H10" s="80"/>
      <c r="I10"/>
      <c r="J10"/>
      <c r="K10"/>
      <c r="L10"/>
      <c r="M10" s="80"/>
      <c r="N10" s="12"/>
      <c r="O10" s="12"/>
      <c r="P10" s="12"/>
    </row>
    <row r="11" spans="1:16" x14ac:dyDescent="0.25">
      <c r="A11" s="11" t="s">
        <v>280</v>
      </c>
      <c r="B11" s="79">
        <v>10277</v>
      </c>
      <c r="C11" s="79">
        <v>62338</v>
      </c>
      <c r="D11" s="79">
        <v>27518839.859999999</v>
      </c>
      <c r="E11" s="80">
        <f t="shared" si="0"/>
        <v>7.8127078707121139E-3</v>
      </c>
      <c r="F11" s="80">
        <f t="shared" si="1"/>
        <v>4.9164724936858291E-3</v>
      </c>
      <c r="G11" s="80">
        <f t="shared" si="2"/>
        <v>5.0496043356593372E-3</v>
      </c>
      <c r="H11" s="80"/>
      <c r="I11"/>
      <c r="J11"/>
      <c r="K11"/>
      <c r="L11"/>
      <c r="M11" s="80"/>
      <c r="N11" s="12"/>
      <c r="O11" s="12"/>
      <c r="P11" s="12"/>
    </row>
    <row r="12" spans="1:16" x14ac:dyDescent="0.25">
      <c r="A12" s="11" t="s">
        <v>66</v>
      </c>
      <c r="B12" s="79">
        <v>3232</v>
      </c>
      <c r="C12" s="79">
        <v>20495</v>
      </c>
      <c r="D12" s="79">
        <v>8138157.5</v>
      </c>
      <c r="E12" s="80">
        <f t="shared" si="0"/>
        <v>2.4570080605372728E-3</v>
      </c>
      <c r="F12" s="80">
        <f t="shared" si="1"/>
        <v>1.6163993672894713E-3</v>
      </c>
      <c r="G12" s="80">
        <f t="shared" si="2"/>
        <v>1.4933215064786003E-3</v>
      </c>
      <c r="H12" s="80"/>
      <c r="I12"/>
      <c r="J12"/>
      <c r="K12"/>
      <c r="L12"/>
      <c r="M12" s="80"/>
      <c r="N12" s="12"/>
      <c r="O12" s="12"/>
      <c r="P12" s="12"/>
    </row>
    <row r="13" spans="1:16" x14ac:dyDescent="0.25">
      <c r="A13" s="11" t="s">
        <v>59</v>
      </c>
      <c r="B13" s="79">
        <v>88843</v>
      </c>
      <c r="C13" s="79">
        <v>998328</v>
      </c>
      <c r="D13" s="79">
        <v>445059168.55000001</v>
      </c>
      <c r="E13" s="80">
        <f t="shared" si="0"/>
        <v>6.7539593787844354E-2</v>
      </c>
      <c r="F13" s="80">
        <f t="shared" si="1"/>
        <v>7.873611844583378E-2</v>
      </c>
      <c r="G13" s="80">
        <f t="shared" si="2"/>
        <v>8.1666695201118841E-2</v>
      </c>
      <c r="H13" s="80"/>
      <c r="I13"/>
      <c r="J13"/>
      <c r="K13"/>
      <c r="L13"/>
      <c r="M13" s="80"/>
      <c r="N13" s="12"/>
      <c r="O13" s="12"/>
      <c r="P13" s="12"/>
    </row>
    <row r="14" spans="1:16" x14ac:dyDescent="0.25">
      <c r="A14" s="11" t="s">
        <v>60</v>
      </c>
      <c r="B14" s="79">
        <v>275617</v>
      </c>
      <c r="C14" s="79">
        <v>3111619</v>
      </c>
      <c r="D14" s="79">
        <v>1335870190.5599999</v>
      </c>
      <c r="E14" s="80">
        <f t="shared" si="0"/>
        <v>0.20952759610801408</v>
      </c>
      <c r="F14" s="80">
        <f t="shared" si="1"/>
        <v>0.24540712285171493</v>
      </c>
      <c r="G14" s="80">
        <f t="shared" si="2"/>
        <v>0.24512719069726949</v>
      </c>
      <c r="H14" s="80"/>
      <c r="I14"/>
      <c r="J14"/>
      <c r="K14"/>
      <c r="L14"/>
      <c r="M14" s="80"/>
      <c r="N14" s="12"/>
      <c r="O14" s="12"/>
      <c r="P14" s="12"/>
    </row>
    <row r="15" spans="1:16" x14ac:dyDescent="0.25">
      <c r="A15" s="11" t="s">
        <v>68</v>
      </c>
      <c r="B15" s="79">
        <v>15556</v>
      </c>
      <c r="C15" s="79">
        <v>112937</v>
      </c>
      <c r="D15" s="79">
        <v>53591958.710000001</v>
      </c>
      <c r="E15" s="80">
        <f t="shared" si="0"/>
        <v>1.182587171711566E-2</v>
      </c>
      <c r="F15" s="80">
        <f t="shared" si="1"/>
        <v>8.9071137030285932E-3</v>
      </c>
      <c r="G15" s="80">
        <f t="shared" si="2"/>
        <v>9.8339242655301456E-3</v>
      </c>
      <c r="H15" s="80"/>
      <c r="I15"/>
      <c r="J15"/>
      <c r="K15"/>
      <c r="L15"/>
      <c r="M15" s="80"/>
      <c r="N15" s="12"/>
      <c r="O15" s="12"/>
      <c r="P15" s="12"/>
    </row>
    <row r="16" spans="1:16" x14ac:dyDescent="0.25">
      <c r="A16" s="11" t="s">
        <v>67</v>
      </c>
      <c r="B16" s="79">
        <v>7710</v>
      </c>
      <c r="C16" s="79">
        <v>53194</v>
      </c>
      <c r="D16" s="79">
        <v>23458424.140000001</v>
      </c>
      <c r="E16" s="80">
        <f t="shared" si="0"/>
        <v>5.861241382036626E-3</v>
      </c>
      <c r="F16" s="80">
        <f t="shared" si="1"/>
        <v>4.1953036322808562E-3</v>
      </c>
      <c r="G16" s="80">
        <f t="shared" si="2"/>
        <v>4.3045332160699477E-3</v>
      </c>
      <c r="H16" s="80"/>
      <c r="I16"/>
      <c r="J16"/>
      <c r="K16"/>
      <c r="L16"/>
      <c r="M16" s="80"/>
      <c r="N16" s="12"/>
      <c r="O16" s="12"/>
      <c r="P16" s="12"/>
    </row>
    <row r="17" spans="1:16" x14ac:dyDescent="0.25">
      <c r="A17" s="11" t="s">
        <v>69</v>
      </c>
      <c r="B17" s="79">
        <v>1431</v>
      </c>
      <c r="C17" s="79">
        <v>12869</v>
      </c>
      <c r="D17" s="79">
        <v>5697600.1500000004</v>
      </c>
      <c r="E17" s="80">
        <f t="shared" si="0"/>
        <v>1.0878646456153581E-3</v>
      </c>
      <c r="F17" s="80">
        <f t="shared" si="1"/>
        <v>1.0149521082043526E-3</v>
      </c>
      <c r="G17" s="80">
        <f t="shared" si="2"/>
        <v>1.0454883478613801E-3</v>
      </c>
      <c r="H17" s="80"/>
      <c r="I17"/>
      <c r="J17"/>
      <c r="K17"/>
      <c r="L17"/>
      <c r="M17" s="80"/>
      <c r="N17" s="12"/>
      <c r="O17" s="12"/>
      <c r="P17" s="12"/>
    </row>
    <row r="18" spans="1:16" x14ac:dyDescent="0.25">
      <c r="A18" s="11" t="s">
        <v>61</v>
      </c>
      <c r="B18" s="79">
        <v>56393</v>
      </c>
      <c r="C18" s="79">
        <v>559685</v>
      </c>
      <c r="D18" s="79">
        <v>245265545.47</v>
      </c>
      <c r="E18" s="80">
        <f t="shared" si="0"/>
        <v>4.2870685506769313E-2</v>
      </c>
      <c r="F18" s="80">
        <f t="shared" si="1"/>
        <v>4.4141228586553199E-2</v>
      </c>
      <c r="G18" s="80">
        <f t="shared" si="2"/>
        <v>4.5005311564510278E-2</v>
      </c>
      <c r="H18" s="80"/>
      <c r="I18"/>
      <c r="J18"/>
      <c r="K18"/>
      <c r="L18"/>
      <c r="M18" s="80"/>
      <c r="N18" s="12"/>
      <c r="O18" s="12"/>
      <c r="P18" s="12"/>
    </row>
    <row r="19" spans="1:16" x14ac:dyDescent="0.25">
      <c r="A19" s="11" t="s">
        <v>62</v>
      </c>
      <c r="B19" s="79">
        <v>118293</v>
      </c>
      <c r="C19" s="79">
        <v>985826</v>
      </c>
      <c r="D19" s="79">
        <v>444306363.35000002</v>
      </c>
      <c r="E19" s="80">
        <f t="shared" si="0"/>
        <v>8.9927863398866215E-2</v>
      </c>
      <c r="F19" s="80">
        <f t="shared" si="1"/>
        <v>7.7750110888387916E-2</v>
      </c>
      <c r="G19" s="80">
        <f t="shared" si="2"/>
        <v>8.152855825853092E-2</v>
      </c>
      <c r="H19" s="80"/>
      <c r="I19"/>
      <c r="J19"/>
      <c r="K19"/>
      <c r="L19"/>
      <c r="M19" s="80"/>
      <c r="N19" s="12"/>
      <c r="O19" s="12"/>
      <c r="P19" s="12"/>
    </row>
    <row r="20" spans="1:16" x14ac:dyDescent="0.25">
      <c r="A20" s="11" t="s">
        <v>63</v>
      </c>
      <c r="B20" s="79">
        <v>117827</v>
      </c>
      <c r="C20" s="79">
        <v>953939</v>
      </c>
      <c r="D20" s="79">
        <v>447800106.57999998</v>
      </c>
      <c r="E20" s="80">
        <f t="shared" si="0"/>
        <v>8.9573604192117962E-2</v>
      </c>
      <c r="F20" s="80">
        <f t="shared" si="1"/>
        <v>7.5235247427799509E-2</v>
      </c>
      <c r="G20" s="80">
        <f t="shared" si="2"/>
        <v>8.2169647092640241E-2</v>
      </c>
      <c r="H20" s="80"/>
      <c r="I20"/>
      <c r="J20"/>
      <c r="K20"/>
      <c r="L20"/>
      <c r="M20" s="80"/>
      <c r="N20" s="12"/>
      <c r="O20" s="12"/>
      <c r="P20" s="12"/>
    </row>
    <row r="21" spans="1:16" x14ac:dyDescent="0.25">
      <c r="A21" s="11" t="s">
        <v>64</v>
      </c>
      <c r="B21" s="79">
        <v>70820</v>
      </c>
      <c r="C21" s="79">
        <v>797423</v>
      </c>
      <c r="D21" s="79">
        <v>348244842.36000001</v>
      </c>
      <c r="E21" s="80">
        <f t="shared" si="0"/>
        <v>5.3838276871054969E-2</v>
      </c>
      <c r="F21" s="80">
        <f t="shared" si="1"/>
        <v>6.2891145775168189E-2</v>
      </c>
      <c r="G21" s="80">
        <f t="shared" si="2"/>
        <v>6.390162793192905E-2</v>
      </c>
      <c r="H21" s="80"/>
      <c r="I21"/>
      <c r="J21"/>
      <c r="K21"/>
      <c r="L21"/>
      <c r="M21" s="80"/>
      <c r="N21" s="12"/>
      <c r="O21" s="12"/>
      <c r="P21" s="12"/>
    </row>
    <row r="22" spans="1:16" x14ac:dyDescent="0.25">
      <c r="A22" s="11" t="s">
        <v>65</v>
      </c>
      <c r="B22" s="79">
        <v>120083</v>
      </c>
      <c r="C22" s="79">
        <v>885661</v>
      </c>
      <c r="D22" s="79">
        <v>384140192.31999999</v>
      </c>
      <c r="E22" s="80">
        <f t="shared" si="0"/>
        <v>9.1288644471997943E-2</v>
      </c>
      <c r="F22" s="80">
        <f t="shared" si="1"/>
        <v>6.9850299098949034E-2</v>
      </c>
      <c r="G22" s="80">
        <f t="shared" si="2"/>
        <v>7.0488290585956542E-2</v>
      </c>
      <c r="H22" s="80"/>
      <c r="I22"/>
      <c r="J22"/>
      <c r="K22"/>
      <c r="L22"/>
      <c r="M22" s="80"/>
      <c r="N22" s="12"/>
      <c r="O22" s="12"/>
      <c r="P22" s="12"/>
    </row>
    <row r="23" spans="1:16" x14ac:dyDescent="0.25">
      <c r="A23" s="11" t="s">
        <v>281</v>
      </c>
      <c r="B23" s="79">
        <v>147</v>
      </c>
      <c r="C23" s="79">
        <v>508</v>
      </c>
      <c r="D23" s="79">
        <v>102681.45</v>
      </c>
      <c r="E23" s="80">
        <f t="shared" si="0"/>
        <v>1.1175129483260493E-4</v>
      </c>
      <c r="F23" s="80">
        <f t="shared" si="1"/>
        <v>4.0064936744720734E-5</v>
      </c>
      <c r="G23" s="80">
        <f t="shared" si="2"/>
        <v>1.8841662575516271E-5</v>
      </c>
      <c r="H23" s="80"/>
      <c r="I23"/>
      <c r="J23"/>
      <c r="K23"/>
      <c r="L23"/>
      <c r="M23" s="80"/>
      <c r="N23" s="12"/>
      <c r="O23" s="12"/>
      <c r="P23" s="12"/>
    </row>
    <row r="24" spans="1:16" x14ac:dyDescent="0.25">
      <c r="A24" s="18"/>
      <c r="I24"/>
      <c r="J24"/>
      <c r="K24"/>
      <c r="L24"/>
    </row>
    <row r="25" spans="1:16" x14ac:dyDescent="0.25">
      <c r="A25" s="11" t="s">
        <v>278</v>
      </c>
      <c r="E25" s="68"/>
      <c r="F25" s="68"/>
      <c r="G25" s="68"/>
    </row>
    <row r="26" spans="1:16" x14ac:dyDescent="0.25">
      <c r="A26" s="11" t="s">
        <v>279</v>
      </c>
    </row>
    <row r="28" spans="1:16" x14ac:dyDescent="0.25">
      <c r="A28" s="1" t="s">
        <v>523</v>
      </c>
    </row>
    <row r="30" spans="1:16" x14ac:dyDescent="0.25">
      <c r="B30" s="10"/>
      <c r="C30" s="10"/>
      <c r="D30" s="10"/>
      <c r="E30" s="187"/>
      <c r="F30" s="187"/>
      <c r="G30" s="187"/>
    </row>
    <row r="31" spans="1:16" x14ac:dyDescent="0.25">
      <c r="B31" s="10"/>
      <c r="C31" s="10"/>
      <c r="D31" s="10"/>
    </row>
  </sheetData>
  <mergeCells count="2">
    <mergeCell ref="B3:D3"/>
    <mergeCell ref="E3:G3"/>
  </mergeCells>
  <pageMargins left="0.7" right="0.7" top="0.75" bottom="0.75" header="0.3" footer="0.3"/>
  <pageSetup paperSize="0" orientation="portrait"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pane xSplit="1" ySplit="3" topLeftCell="H8" activePane="bottomRight" state="frozen"/>
      <selection activeCell="C89" sqref="C89"/>
      <selection pane="topRight" activeCell="C89" sqref="C89"/>
      <selection pane="bottomLeft" activeCell="C89" sqref="C89"/>
      <selection pane="bottomRight"/>
    </sheetView>
  </sheetViews>
  <sheetFormatPr baseColWidth="10" defaultRowHeight="15" x14ac:dyDescent="0.25"/>
  <cols>
    <col min="1" max="1" width="62.7109375" customWidth="1"/>
    <col min="2" max="2" width="16.42578125" bestFit="1" customWidth="1"/>
    <col min="3" max="3" width="14.5703125" bestFit="1" customWidth="1"/>
    <col min="6" max="6" width="22.28515625" bestFit="1" customWidth="1"/>
    <col min="7" max="7" width="13.85546875" customWidth="1"/>
    <col min="8" max="8" width="14.5703125" bestFit="1" customWidth="1"/>
  </cols>
  <sheetData>
    <row r="1" spans="1:8" x14ac:dyDescent="0.25">
      <c r="A1" s="75" t="s">
        <v>502</v>
      </c>
    </row>
    <row r="3" spans="1:8" ht="45" x14ac:dyDescent="0.25">
      <c r="A3" s="149" t="s">
        <v>501</v>
      </c>
      <c r="B3" s="148" t="s">
        <v>356</v>
      </c>
      <c r="C3" s="148" t="s">
        <v>355</v>
      </c>
      <c r="F3" s="149" t="s">
        <v>501</v>
      </c>
      <c r="G3" s="148" t="s">
        <v>513</v>
      </c>
      <c r="H3" s="148" t="s">
        <v>355</v>
      </c>
    </row>
    <row r="4" spans="1:8" x14ac:dyDescent="0.25">
      <c r="A4" t="s">
        <v>499</v>
      </c>
      <c r="B4" s="139">
        <v>5037746</v>
      </c>
      <c r="C4" s="173">
        <v>-3511213</v>
      </c>
      <c r="D4" s="2"/>
      <c r="E4" s="2"/>
      <c r="F4" s="2" t="str">
        <f t="shared" ref="F4:H7" ca="1" si="0">OFFSET(A$7,ROW($F$4)-ROW(),0)</f>
        <v>Total</v>
      </c>
      <c r="G4" s="2">
        <f t="shared" ca="1" si="0"/>
        <v>10869685</v>
      </c>
      <c r="H4" s="2">
        <f t="shared" ca="1" si="0"/>
        <v>-5589215</v>
      </c>
    </row>
    <row r="5" spans="1:8" x14ac:dyDescent="0.25">
      <c r="A5" t="s">
        <v>32</v>
      </c>
      <c r="B5" s="139">
        <v>2170665</v>
      </c>
      <c r="C5" s="173">
        <v>-1016807</v>
      </c>
      <c r="D5" s="2"/>
      <c r="E5" s="2"/>
      <c r="F5" s="2" t="str">
        <f t="shared" ca="1" si="0"/>
        <v>250 salariés ou plus</v>
      </c>
      <c r="G5" s="2">
        <f t="shared" ca="1" si="0"/>
        <v>3661274</v>
      </c>
      <c r="H5" s="2">
        <f t="shared" ca="1" si="0"/>
        <v>-1061195</v>
      </c>
    </row>
    <row r="6" spans="1:8" ht="15.75" thickBot="1" x14ac:dyDescent="0.3">
      <c r="A6" t="s">
        <v>500</v>
      </c>
      <c r="B6" s="139">
        <v>3661274</v>
      </c>
      <c r="C6" s="173">
        <v>-1061195</v>
      </c>
      <c r="D6" s="2"/>
      <c r="E6" s="2"/>
      <c r="F6" s="2" t="str">
        <f t="shared" ca="1" si="0"/>
        <v>Entre 50 et 249 salariés</v>
      </c>
      <c r="G6" s="2">
        <f t="shared" ca="1" si="0"/>
        <v>2170665</v>
      </c>
      <c r="H6" s="2">
        <f t="shared" ca="1" si="0"/>
        <v>-1016807</v>
      </c>
    </row>
    <row r="7" spans="1:8" ht="15.75" thickBot="1" x14ac:dyDescent="0.3">
      <c r="A7" s="166" t="s">
        <v>35</v>
      </c>
      <c r="B7" s="167">
        <v>10869685</v>
      </c>
      <c r="C7" s="168">
        <v>-5589215</v>
      </c>
      <c r="D7" s="2"/>
      <c r="E7" s="2"/>
      <c r="F7" s="2" t="str">
        <f t="shared" ca="1" si="0"/>
        <v>Moins de 50 salariés</v>
      </c>
      <c r="G7" s="2">
        <f t="shared" ca="1" si="0"/>
        <v>5037746</v>
      </c>
      <c r="H7" s="2">
        <f t="shared" ca="1" si="0"/>
        <v>-3511213</v>
      </c>
    </row>
    <row r="9" spans="1:8" x14ac:dyDescent="0.25">
      <c r="A9" s="1" t="s">
        <v>523</v>
      </c>
      <c r="G9" s="2"/>
      <c r="H9" s="147"/>
    </row>
    <row r="10" spans="1:8" ht="17.25" x14ac:dyDescent="0.25">
      <c r="A10" s="111" t="s">
        <v>354</v>
      </c>
    </row>
    <row r="11" spans="1:8" x14ac:dyDescent="0.25">
      <c r="A11" s="1" t="s">
        <v>353</v>
      </c>
    </row>
    <row r="13" spans="1:8" x14ac:dyDescent="0.25">
      <c r="A13" s="149"/>
      <c r="B13" s="149"/>
      <c r="C13" s="188"/>
      <c r="D13" s="149"/>
      <c r="E13" s="149"/>
      <c r="F13" s="149"/>
      <c r="G13" s="149"/>
      <c r="H13" s="149"/>
    </row>
    <row r="15" spans="1:8" x14ac:dyDescent="0.25">
      <c r="B15" s="95"/>
      <c r="C15" s="95"/>
    </row>
    <row r="16" spans="1:8" x14ac:dyDescent="0.25">
      <c r="B16" s="95"/>
      <c r="C16" s="95"/>
    </row>
    <row r="17" spans="2:7" x14ac:dyDescent="0.25">
      <c r="B17" s="205"/>
      <c r="C17" s="205"/>
    </row>
    <row r="18" spans="2:7" x14ac:dyDescent="0.25">
      <c r="B18" s="205"/>
      <c r="C18" s="205"/>
    </row>
    <row r="19" spans="2:7" x14ac:dyDescent="0.25">
      <c r="B19" s="205"/>
      <c r="C19" s="205"/>
    </row>
    <row r="20" spans="2:7" x14ac:dyDescent="0.25">
      <c r="B20" s="205"/>
      <c r="C20" s="205"/>
    </row>
    <row r="21" spans="2:7" x14ac:dyDescent="0.25">
      <c r="B21" s="205"/>
      <c r="C21" s="205"/>
    </row>
    <row r="22" spans="2:7" x14ac:dyDescent="0.25">
      <c r="B22" s="205"/>
      <c r="C22" s="205"/>
    </row>
    <row r="23" spans="2:7" x14ac:dyDescent="0.25">
      <c r="B23" s="205"/>
      <c r="C23" s="205"/>
      <c r="D23" s="149"/>
      <c r="E23" s="149"/>
      <c r="F23" s="149"/>
    </row>
    <row r="24" spans="2:7" x14ac:dyDescent="0.25">
      <c r="B24" s="205"/>
      <c r="C24" s="205"/>
      <c r="E24" s="2"/>
      <c r="G24" s="2"/>
    </row>
    <row r="25" spans="2:7" x14ac:dyDescent="0.25">
      <c r="B25" s="95"/>
      <c r="C25" s="95"/>
      <c r="E25" s="2"/>
      <c r="G25" s="2"/>
    </row>
    <row r="26" spans="2:7" x14ac:dyDescent="0.25">
      <c r="B26" s="95"/>
      <c r="C26" s="95"/>
      <c r="E26" s="2"/>
      <c r="G26" s="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F1" zoomScale="70" zoomScaleNormal="70" workbookViewId="0"/>
  </sheetViews>
  <sheetFormatPr baseColWidth="10" defaultRowHeight="15" x14ac:dyDescent="0.25"/>
  <cols>
    <col min="2" max="2" width="42.85546875" customWidth="1"/>
    <col min="3" max="4" width="11.5703125" bestFit="1" customWidth="1"/>
    <col min="7" max="7" width="20" customWidth="1"/>
    <col min="8" max="8" width="17.140625" customWidth="1"/>
  </cols>
  <sheetData>
    <row r="1" spans="1:17" x14ac:dyDescent="0.25">
      <c r="A1" s="75" t="s">
        <v>362</v>
      </c>
    </row>
    <row r="3" spans="1:17" ht="30" x14ac:dyDescent="0.25">
      <c r="A3" s="148" t="s">
        <v>0</v>
      </c>
      <c r="B3" s="148" t="s">
        <v>1</v>
      </c>
      <c r="C3" s="148" t="s">
        <v>360</v>
      </c>
      <c r="D3" s="148" t="s">
        <v>358</v>
      </c>
      <c r="E3" s="148"/>
      <c r="F3" s="153"/>
      <c r="G3" s="153"/>
      <c r="H3" s="148" t="s">
        <v>359</v>
      </c>
      <c r="I3" s="148" t="s">
        <v>358</v>
      </c>
      <c r="J3" s="148"/>
      <c r="K3" s="148"/>
      <c r="L3" s="148"/>
      <c r="M3" s="148"/>
      <c r="N3" s="148"/>
      <c r="O3" s="148"/>
      <c r="P3" s="148"/>
      <c r="Q3" s="152"/>
    </row>
    <row r="4" spans="1:17" x14ac:dyDescent="0.25">
      <c r="A4" t="s">
        <v>2</v>
      </c>
      <c r="B4" t="s">
        <v>3</v>
      </c>
      <c r="C4" s="2">
        <v>44254</v>
      </c>
      <c r="D4" s="2">
        <v>22799</v>
      </c>
      <c r="E4" s="150"/>
      <c r="F4" t="s">
        <v>5</v>
      </c>
      <c r="G4" t="s">
        <v>6</v>
      </c>
      <c r="H4" s="151">
        <f t="shared" ref="H4:H20" si="0">VLOOKUP(F4,$A$4:$D$20,3,0)</f>
        <v>1366</v>
      </c>
      <c r="I4" s="151">
        <f t="shared" ref="I4:I20" si="1">VLOOKUP(F4,$A$4:$D$20,4,0)</f>
        <v>164</v>
      </c>
      <c r="Q4" s="114"/>
    </row>
    <row r="5" spans="1:17" x14ac:dyDescent="0.25">
      <c r="A5" t="s">
        <v>4</v>
      </c>
      <c r="B5" t="s">
        <v>39</v>
      </c>
      <c r="C5" s="2">
        <v>207983</v>
      </c>
      <c r="D5" s="2">
        <v>91114</v>
      </c>
      <c r="E5" s="150"/>
      <c r="F5" t="s">
        <v>2</v>
      </c>
      <c r="G5" t="s">
        <v>3</v>
      </c>
      <c r="H5" s="151">
        <f t="shared" si="0"/>
        <v>44254</v>
      </c>
      <c r="I5" s="151">
        <f t="shared" si="1"/>
        <v>22799</v>
      </c>
      <c r="Q5" s="114"/>
    </row>
    <row r="6" spans="1:17" x14ac:dyDescent="0.25">
      <c r="A6" t="s">
        <v>5</v>
      </c>
      <c r="B6" t="s">
        <v>6</v>
      </c>
      <c r="C6" s="2">
        <v>1366</v>
      </c>
      <c r="D6" s="2">
        <v>164</v>
      </c>
      <c r="E6" s="150"/>
      <c r="F6" t="s">
        <v>11</v>
      </c>
      <c r="G6" t="s">
        <v>38</v>
      </c>
      <c r="H6" s="151">
        <f t="shared" si="0"/>
        <v>107255</v>
      </c>
      <c r="I6" s="151">
        <f t="shared" si="1"/>
        <v>31035</v>
      </c>
      <c r="Q6" s="114"/>
    </row>
    <row r="7" spans="1:17" x14ac:dyDescent="0.25">
      <c r="A7" t="s">
        <v>7</v>
      </c>
      <c r="B7" t="s">
        <v>350</v>
      </c>
      <c r="C7" s="2">
        <v>241031</v>
      </c>
      <c r="D7" s="2">
        <v>82596</v>
      </c>
      <c r="E7" s="150"/>
      <c r="F7" t="s">
        <v>22</v>
      </c>
      <c r="G7" t="s">
        <v>23</v>
      </c>
      <c r="H7" s="151">
        <f t="shared" si="0"/>
        <v>107929</v>
      </c>
      <c r="I7" s="151">
        <f t="shared" si="1"/>
        <v>65459</v>
      </c>
      <c r="Q7" s="114"/>
    </row>
    <row r="8" spans="1:17" x14ac:dyDescent="0.25">
      <c r="A8" t="s">
        <v>8</v>
      </c>
      <c r="B8" t="s">
        <v>9</v>
      </c>
      <c r="C8" s="2">
        <v>265392</v>
      </c>
      <c r="D8" s="2">
        <v>65898</v>
      </c>
      <c r="E8" s="150"/>
      <c r="F8" t="s">
        <v>20</v>
      </c>
      <c r="G8" t="s">
        <v>21</v>
      </c>
      <c r="H8" s="151">
        <f t="shared" si="0"/>
        <v>120447</v>
      </c>
      <c r="I8" s="151">
        <f t="shared" si="1"/>
        <v>65376</v>
      </c>
      <c r="Q8" s="114"/>
    </row>
    <row r="9" spans="1:17" x14ac:dyDescent="0.25">
      <c r="A9" t="s">
        <v>10</v>
      </c>
      <c r="B9" t="s">
        <v>349</v>
      </c>
      <c r="C9" s="2">
        <v>907897</v>
      </c>
      <c r="D9" s="2">
        <v>440372</v>
      </c>
      <c r="E9" s="150"/>
      <c r="F9" t="s">
        <v>4</v>
      </c>
      <c r="G9" t="s">
        <v>39</v>
      </c>
      <c r="H9" s="151">
        <f t="shared" si="0"/>
        <v>207983</v>
      </c>
      <c r="I9" s="151">
        <f t="shared" si="1"/>
        <v>91114</v>
      </c>
      <c r="Q9" s="114"/>
    </row>
    <row r="10" spans="1:17" x14ac:dyDescent="0.25">
      <c r="A10" t="s">
        <v>11</v>
      </c>
      <c r="B10" t="s">
        <v>38</v>
      </c>
      <c r="C10" s="2">
        <v>107255</v>
      </c>
      <c r="D10" s="2">
        <v>31035</v>
      </c>
      <c r="E10" s="150"/>
      <c r="F10" t="s">
        <v>7</v>
      </c>
      <c r="G10" t="s">
        <v>350</v>
      </c>
      <c r="H10" s="151">
        <f t="shared" si="0"/>
        <v>241031</v>
      </c>
      <c r="I10" s="151">
        <f t="shared" si="1"/>
        <v>82596</v>
      </c>
      <c r="Q10" s="114"/>
    </row>
    <row r="11" spans="1:17" x14ac:dyDescent="0.25">
      <c r="A11" t="s">
        <v>12</v>
      </c>
      <c r="B11" t="s">
        <v>13</v>
      </c>
      <c r="C11" s="2">
        <v>1304658</v>
      </c>
      <c r="D11" s="2">
        <v>810983</v>
      </c>
      <c r="E11" s="150"/>
      <c r="F11" t="s">
        <v>8</v>
      </c>
      <c r="G11" t="s">
        <v>9</v>
      </c>
      <c r="H11" s="151">
        <f t="shared" si="0"/>
        <v>265392</v>
      </c>
      <c r="I11" s="151">
        <f t="shared" si="1"/>
        <v>65898</v>
      </c>
      <c r="Q11" s="114"/>
    </row>
    <row r="12" spans="1:17" x14ac:dyDescent="0.25">
      <c r="A12" t="s">
        <v>14</v>
      </c>
      <c r="B12" t="s">
        <v>36</v>
      </c>
      <c r="C12" s="2">
        <v>1771983</v>
      </c>
      <c r="D12" s="2">
        <v>1063489</v>
      </c>
      <c r="E12" s="150"/>
      <c r="F12" t="s">
        <v>18</v>
      </c>
      <c r="G12" t="s">
        <v>19</v>
      </c>
      <c r="H12" s="151">
        <f t="shared" si="0"/>
        <v>285180</v>
      </c>
      <c r="I12" s="151">
        <f t="shared" si="1"/>
        <v>104664</v>
      </c>
      <c r="Q12" s="114"/>
    </row>
    <row r="13" spans="1:17" x14ac:dyDescent="0.25">
      <c r="A13" t="s">
        <v>15</v>
      </c>
      <c r="B13" t="s">
        <v>348</v>
      </c>
      <c r="C13" s="2">
        <v>872229</v>
      </c>
      <c r="D13" s="2">
        <v>247338</v>
      </c>
      <c r="E13" s="150"/>
      <c r="F13" t="s">
        <v>26</v>
      </c>
      <c r="G13" t="s">
        <v>27</v>
      </c>
      <c r="H13" s="151">
        <f t="shared" si="0"/>
        <v>595916</v>
      </c>
      <c r="I13" s="151">
        <f t="shared" si="1"/>
        <v>398918</v>
      </c>
      <c r="Q13" s="114"/>
    </row>
    <row r="14" spans="1:17" x14ac:dyDescent="0.25">
      <c r="A14" t="s">
        <v>16</v>
      </c>
      <c r="B14" t="s">
        <v>17</v>
      </c>
      <c r="C14" s="2">
        <v>1034291</v>
      </c>
      <c r="D14" s="2">
        <v>818596</v>
      </c>
      <c r="E14" s="150"/>
      <c r="F14" t="s">
        <v>25</v>
      </c>
      <c r="G14" t="s">
        <v>37</v>
      </c>
      <c r="H14" s="151">
        <f t="shared" si="0"/>
        <v>787088</v>
      </c>
      <c r="I14" s="151">
        <f t="shared" si="1"/>
        <v>398245</v>
      </c>
      <c r="Q14" s="114"/>
    </row>
    <row r="15" spans="1:17" x14ac:dyDescent="0.25">
      <c r="A15" t="s">
        <v>18</v>
      </c>
      <c r="B15" t="s">
        <v>19</v>
      </c>
      <c r="C15" s="2">
        <v>285180</v>
      </c>
      <c r="D15" s="2">
        <v>104664</v>
      </c>
      <c r="E15" s="150"/>
      <c r="F15" t="s">
        <v>15</v>
      </c>
      <c r="G15" t="s">
        <v>348</v>
      </c>
      <c r="H15" s="151">
        <f t="shared" si="0"/>
        <v>872229</v>
      </c>
      <c r="I15" s="151">
        <f t="shared" si="1"/>
        <v>247338</v>
      </c>
      <c r="Q15" s="114"/>
    </row>
    <row r="16" spans="1:17" x14ac:dyDescent="0.25">
      <c r="A16" t="s">
        <v>20</v>
      </c>
      <c r="B16" t="s">
        <v>21</v>
      </c>
      <c r="C16" s="2">
        <v>120447</v>
      </c>
      <c r="D16" s="2">
        <v>65376</v>
      </c>
      <c r="E16" s="150"/>
      <c r="F16" t="s">
        <v>10</v>
      </c>
      <c r="G16" t="s">
        <v>349</v>
      </c>
      <c r="H16" s="151">
        <f t="shared" si="0"/>
        <v>907897</v>
      </c>
      <c r="I16" s="151">
        <f t="shared" si="1"/>
        <v>440372</v>
      </c>
      <c r="Q16" s="114"/>
    </row>
    <row r="17" spans="1:17" x14ac:dyDescent="0.25">
      <c r="A17" t="s">
        <v>22</v>
      </c>
      <c r="B17" t="s">
        <v>23</v>
      </c>
      <c r="C17" s="2">
        <v>107929</v>
      </c>
      <c r="D17" s="2">
        <v>65459</v>
      </c>
      <c r="E17" s="150"/>
      <c r="F17" t="s">
        <v>16</v>
      </c>
      <c r="G17" t="s">
        <v>17</v>
      </c>
      <c r="H17" s="151">
        <f t="shared" si="0"/>
        <v>1034291</v>
      </c>
      <c r="I17" s="151">
        <f t="shared" si="1"/>
        <v>818596</v>
      </c>
      <c r="Q17" s="114"/>
    </row>
    <row r="18" spans="1:17" x14ac:dyDescent="0.25">
      <c r="A18" t="s">
        <v>24</v>
      </c>
      <c r="B18" t="s">
        <v>40</v>
      </c>
      <c r="C18" s="2">
        <v>2214786</v>
      </c>
      <c r="D18" s="2">
        <v>882169</v>
      </c>
      <c r="E18" s="150"/>
      <c r="F18" t="s">
        <v>12</v>
      </c>
      <c r="G18" t="s">
        <v>13</v>
      </c>
      <c r="H18" s="151">
        <f t="shared" si="0"/>
        <v>1304658</v>
      </c>
      <c r="I18" s="151">
        <f t="shared" si="1"/>
        <v>810983</v>
      </c>
      <c r="Q18" s="114"/>
    </row>
    <row r="19" spans="1:17" x14ac:dyDescent="0.25">
      <c r="A19" t="s">
        <v>25</v>
      </c>
      <c r="B19" t="s">
        <v>37</v>
      </c>
      <c r="C19" s="2">
        <v>787088</v>
      </c>
      <c r="D19" s="2">
        <v>398245</v>
      </c>
      <c r="E19" s="150"/>
      <c r="F19" t="s">
        <v>14</v>
      </c>
      <c r="G19" t="s">
        <v>36</v>
      </c>
      <c r="H19" s="151">
        <f t="shared" si="0"/>
        <v>1771983</v>
      </c>
      <c r="I19" s="151">
        <f t="shared" si="1"/>
        <v>1063489</v>
      </c>
      <c r="Q19" s="114"/>
    </row>
    <row r="20" spans="1:17" x14ac:dyDescent="0.25">
      <c r="A20" t="s">
        <v>26</v>
      </c>
      <c r="B20" t="s">
        <v>27</v>
      </c>
      <c r="C20" s="2">
        <v>595916</v>
      </c>
      <c r="D20" s="2">
        <v>398918</v>
      </c>
      <c r="E20" s="150"/>
      <c r="F20" t="s">
        <v>24</v>
      </c>
      <c r="G20" t="s">
        <v>40</v>
      </c>
      <c r="H20" s="151">
        <f t="shared" si="0"/>
        <v>2214786</v>
      </c>
      <c r="I20" s="151">
        <f t="shared" si="1"/>
        <v>882169</v>
      </c>
      <c r="Q20" s="114"/>
    </row>
    <row r="21" spans="1:17" x14ac:dyDescent="0.25">
      <c r="A21" t="s">
        <v>357</v>
      </c>
      <c r="B21" t="s">
        <v>35</v>
      </c>
      <c r="C21" s="2">
        <f>SUM(C4:C20)</f>
        <v>10869685</v>
      </c>
      <c r="D21" s="2">
        <f>SUM(D4:D20)</f>
        <v>5589215</v>
      </c>
      <c r="E21" s="150"/>
      <c r="F21" s="149"/>
      <c r="Q21" s="114"/>
    </row>
    <row r="23" spans="1:17" x14ac:dyDescent="0.25">
      <c r="A23" s="1" t="s">
        <v>523</v>
      </c>
    </row>
    <row r="24" spans="1:17" ht="17.25" x14ac:dyDescent="0.25">
      <c r="A24" s="111" t="s">
        <v>354</v>
      </c>
    </row>
    <row r="25" spans="1:17" x14ac:dyDescent="0.25">
      <c r="A25" s="1" t="s">
        <v>353</v>
      </c>
    </row>
    <row r="27" spans="1:17" x14ac:dyDescent="0.25">
      <c r="A27" s="148"/>
      <c r="B27" s="148"/>
      <c r="C27" s="189"/>
      <c r="D27" s="189"/>
      <c r="F27" s="2"/>
      <c r="G27" s="2"/>
    </row>
    <row r="28" spans="1:17" x14ac:dyDescent="0.25">
      <c r="B28" s="95"/>
      <c r="C28" s="206"/>
      <c r="D28" s="206"/>
      <c r="E28" s="96"/>
      <c r="F28" s="96"/>
      <c r="G28" s="2"/>
    </row>
    <row r="29" spans="1:17" x14ac:dyDescent="0.25">
      <c r="B29" s="95"/>
      <c r="C29" s="96"/>
      <c r="D29" s="95"/>
      <c r="E29" s="96"/>
      <c r="F29" s="96"/>
      <c r="G29" s="2"/>
    </row>
    <row r="30" spans="1:17" x14ac:dyDescent="0.25">
      <c r="B30" s="95"/>
      <c r="C30" s="96"/>
      <c r="D30" s="95"/>
      <c r="E30" s="96"/>
      <c r="F30" s="96"/>
      <c r="G30" s="2"/>
    </row>
    <row r="31" spans="1:17" x14ac:dyDescent="0.25">
      <c r="B31" s="95"/>
      <c r="C31" s="96"/>
      <c r="D31" s="95"/>
      <c r="E31" s="96"/>
      <c r="F31" s="96"/>
      <c r="G31" s="2"/>
    </row>
    <row r="32" spans="1:17" x14ac:dyDescent="0.25">
      <c r="B32" s="95"/>
      <c r="C32" s="96"/>
      <c r="D32" s="95"/>
      <c r="E32" s="96"/>
      <c r="F32" s="96"/>
      <c r="G32" s="2"/>
    </row>
    <row r="33" spans="2:6" x14ac:dyDescent="0.25">
      <c r="B33" s="95"/>
      <c r="C33" s="95"/>
      <c r="D33" s="95"/>
      <c r="E33" s="96"/>
      <c r="F33" s="96"/>
    </row>
    <row r="34" spans="2:6" x14ac:dyDescent="0.25">
      <c r="B34" s="95"/>
      <c r="C34" s="95"/>
      <c r="D34" s="95"/>
      <c r="E34" s="96"/>
      <c r="F34" s="96"/>
    </row>
    <row r="35" spans="2:6" x14ac:dyDescent="0.25">
      <c r="B35" s="95"/>
      <c r="C35" s="95"/>
      <c r="D35" s="95"/>
      <c r="E35" s="96"/>
      <c r="F35" s="96"/>
    </row>
    <row r="36" spans="2:6" x14ac:dyDescent="0.25">
      <c r="B36" s="95"/>
      <c r="C36" s="95"/>
      <c r="D36" s="95"/>
      <c r="E36" s="96"/>
      <c r="F36" s="96"/>
    </row>
    <row r="37" spans="2:6" x14ac:dyDescent="0.25">
      <c r="B37" s="95"/>
      <c r="C37" s="95"/>
      <c r="D37" s="95"/>
      <c r="E37" s="96"/>
      <c r="F37" s="96"/>
    </row>
    <row r="38" spans="2:6" x14ac:dyDescent="0.25">
      <c r="B38" s="95"/>
      <c r="C38" s="95"/>
      <c r="D38" s="95"/>
      <c r="E38" s="96"/>
      <c r="F38" s="96"/>
    </row>
    <row r="39" spans="2:6" x14ac:dyDescent="0.25">
      <c r="B39" s="95"/>
      <c r="C39" s="95"/>
      <c r="D39" s="95"/>
      <c r="E39" s="96"/>
      <c r="F39" s="96"/>
    </row>
    <row r="40" spans="2:6" x14ac:dyDescent="0.25">
      <c r="B40" s="95"/>
      <c r="C40" s="95"/>
      <c r="D40" s="95"/>
      <c r="E40" s="96"/>
      <c r="F40" s="96"/>
    </row>
    <row r="41" spans="2:6" x14ac:dyDescent="0.25">
      <c r="B41" s="95"/>
      <c r="C41" s="95"/>
      <c r="D41" s="95"/>
      <c r="E41" s="96"/>
      <c r="F41" s="96"/>
    </row>
    <row r="42" spans="2:6" x14ac:dyDescent="0.25">
      <c r="B42" s="95"/>
      <c r="C42" s="95"/>
      <c r="D42" s="95"/>
      <c r="E42" s="96"/>
      <c r="F42" s="96"/>
    </row>
    <row r="43" spans="2:6" x14ac:dyDescent="0.25">
      <c r="B43" s="95"/>
      <c r="C43" s="95"/>
      <c r="D43" s="95"/>
      <c r="E43" s="96"/>
      <c r="F43" s="96"/>
    </row>
    <row r="44" spans="2:6" x14ac:dyDescent="0.25">
      <c r="B44" s="95"/>
      <c r="C44" s="95"/>
      <c r="D44" s="95"/>
      <c r="E44" s="96"/>
      <c r="F44" s="96"/>
    </row>
    <row r="45" spans="2:6" x14ac:dyDescent="0.25">
      <c r="B45" s="95"/>
      <c r="C45" s="95"/>
      <c r="D45" s="95"/>
      <c r="E45" s="95"/>
      <c r="F45" s="95"/>
    </row>
    <row r="46" spans="2:6" x14ac:dyDescent="0.25">
      <c r="B46" s="95"/>
      <c r="C46" s="95"/>
      <c r="D46" s="95"/>
      <c r="E46" s="95"/>
      <c r="F46" s="9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Lisez-moi</vt:lpstr>
      <vt:lpstr>Encadré Graphique A</vt:lpstr>
      <vt:lpstr>Encadré Graphique B</vt:lpstr>
      <vt:lpstr>Figure 1</vt:lpstr>
      <vt:lpstr>Figure 2 </vt:lpstr>
      <vt:lpstr>Figure 3</vt:lpstr>
      <vt:lpstr>Figure 4</vt:lpstr>
      <vt:lpstr>Figure 5</vt:lpstr>
      <vt:lpstr>Figure 6</vt:lpstr>
      <vt:lpstr>Figure 7</vt:lpstr>
      <vt:lpstr>Figure 8</vt:lpstr>
      <vt:lpstr>Figure 9</vt:lpstr>
      <vt:lpstr>Figure 10</vt:lpstr>
      <vt:lpstr>Figure 11</vt:lpstr>
      <vt:lpstr>Figure 12</vt:lpstr>
      <vt:lpstr>Annexe 1 </vt:lpstr>
      <vt:lpstr>Annexe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MADEIRA, Magali (DARES)</cp:lastModifiedBy>
  <dcterms:created xsi:type="dcterms:W3CDTF">2020-03-31T15:29:07Z</dcterms:created>
  <dcterms:modified xsi:type="dcterms:W3CDTF">2020-05-20T06:30:12Z</dcterms:modified>
</cp:coreProperties>
</file>