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3\2023-43 DE en activité\"/>
    </mc:Choice>
  </mc:AlternateContent>
  <bookViews>
    <workbookView xWindow="0" yWindow="0" windowWidth="10790" windowHeight="4550"/>
  </bookViews>
  <sheets>
    <sheet name="Lisez-moi" sheetId="1" r:id="rId1"/>
    <sheet name="Graphique 1" sheetId="2" r:id="rId2"/>
    <sheet name="Graphique 2" sheetId="3" r:id="rId3"/>
    <sheet name="Graphique 3" sheetId="4" r:id="rId4"/>
    <sheet name="Graphique 4" sheetId="10" r:id="rId5"/>
    <sheet name="Graphique 5" sheetId="8" r:id="rId6"/>
    <sheet name="Tableau A" sheetId="31" r:id="rId7"/>
    <sheet name="Données complémentaires 1" sheetId="5" r:id="rId8"/>
    <sheet name="Données complémentaires 2" sheetId="11" r:id="rId9"/>
    <sheet name="Données complémentaires 3" sheetId="34" r:id="rId10"/>
    <sheet name="Données complémentaires 4" sheetId="35" r:id="rId11"/>
    <sheet name="Données complémentaires 5" sheetId="32" r:id="rId12"/>
    <sheet name="Données complémentaires 6" sheetId="33" r:id="rId13"/>
    <sheet name="Données complémentaires 7" sheetId="7" r:id="rId14"/>
  </sheets>
  <definedNames>
    <definedName name="Données_complémentaires_5____Nombres_d_inscrits_en_catégorie_C_des_CDD__intérimaires__CDI_et_indépendants__entre_2013_et_2017">'Lisez-moi'!$A$30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32" l="1"/>
  <c r="E8" i="32"/>
  <c r="E7" i="32"/>
  <c r="E6" i="32"/>
  <c r="E5" i="32"/>
  <c r="D9" i="32"/>
  <c r="D8" i="32"/>
  <c r="D7" i="32"/>
  <c r="D6" i="32"/>
  <c r="D5" i="32"/>
  <c r="C9" i="32"/>
  <c r="C8" i="32"/>
  <c r="C7" i="32"/>
  <c r="C6" i="32"/>
  <c r="C5" i="32"/>
  <c r="B9" i="32"/>
  <c r="B8" i="32"/>
  <c r="B7" i="32"/>
  <c r="B6" i="32"/>
  <c r="B5" i="32"/>
  <c r="J6" i="33" l="1"/>
  <c r="H6" i="33"/>
  <c r="F6" i="33"/>
  <c r="D6" i="33"/>
  <c r="J5" i="33"/>
  <c r="H5" i="33"/>
  <c r="F5" i="33"/>
  <c r="D5" i="33"/>
  <c r="D5" i="8" l="1"/>
  <c r="D4" i="8"/>
</calcChain>
</file>

<file path=xl/sharedStrings.xml><?xml version="1.0" encoding="utf-8"?>
<sst xmlns="http://schemas.openxmlformats.org/spreadsheetml/2006/main" count="212" uniqueCount="163">
  <si>
    <t>Données</t>
  </si>
  <si>
    <t>Définitions</t>
  </si>
  <si>
    <t>Sources</t>
  </si>
  <si>
    <t>Champ</t>
  </si>
  <si>
    <t>Contenu des onglets</t>
  </si>
  <si>
    <t xml:space="preserve">Contact </t>
  </si>
  <si>
    <t>Catégorie A</t>
  </si>
  <si>
    <t>Catégorie B</t>
  </si>
  <si>
    <t>Catégorie C</t>
  </si>
  <si>
    <t>Catégorie D</t>
  </si>
  <si>
    <t>Catégorie E</t>
  </si>
  <si>
    <t>Ensemble</t>
  </si>
  <si>
    <t xml:space="preserve">Ensemble des demandeurs d'emploi inscrits à Pôle emploi en catégorie C </t>
  </si>
  <si>
    <t>Contrat à durée indéterminée (CDI)</t>
  </si>
  <si>
    <t>Intérim</t>
  </si>
  <si>
    <t xml:space="preserve">Contrat à durée déterminée (CDD) </t>
  </si>
  <si>
    <t>…..CDD &lt; 1mois</t>
  </si>
  <si>
    <t>…..CDD  de 1 à moins de 6 mois</t>
  </si>
  <si>
    <t xml:space="preserve">…..CDD de 6 mois à moins d'un an </t>
  </si>
  <si>
    <t>…..CDD de 1 an et plus</t>
  </si>
  <si>
    <t>Emploi non salarié</t>
  </si>
  <si>
    <t xml:space="preserve">Demandeurs d'emploi inscrits depuis un an ou plus </t>
  </si>
  <si>
    <t xml:space="preserve">Demandeurs d'emploi inscrits depuis deux ans ou plus </t>
  </si>
  <si>
    <t>Catégorie</t>
  </si>
  <si>
    <t>ABC</t>
  </si>
  <si>
    <t>C</t>
  </si>
  <si>
    <t>Indemnisable</t>
  </si>
  <si>
    <t>Indemnisé</t>
  </si>
  <si>
    <t>Effectif</t>
  </si>
  <si>
    <t>Part</t>
  </si>
  <si>
    <t>Total</t>
  </si>
  <si>
    <t>Personne en catégorie C et inscrite sur les listes de Pôle emploi le mois suivant</t>
  </si>
  <si>
    <t>Personne inscrite en catégorie C et inscrite à Pôle emploi le mois suivant ayant une variation de temps de travail supérieure ou égale à 10h entre les 2 mois</t>
  </si>
  <si>
    <t>Personne inscrite en catégorie C et inscrite à Pôle emploi le mois suivant ayant une variation de temps de travail supérieure ou égale à 35h entre les 2 mois</t>
  </si>
  <si>
    <t>CDI</t>
  </si>
  <si>
    <t>CDD</t>
  </si>
  <si>
    <t>Intérimaires</t>
  </si>
  <si>
    <t>Indépendants</t>
  </si>
  <si>
    <t>Effet emploi</t>
  </si>
  <si>
    <t>Inscription</t>
  </si>
  <si>
    <t>Structure</t>
  </si>
  <si>
    <t>Risque de perdre ou va perdre son emploi</t>
  </si>
  <si>
    <t>Souhait d'avoir un emploi plus intéressant</t>
  </si>
  <si>
    <t>Veut un emploi plus stable</t>
  </si>
  <si>
    <t>Veut travailler plus d'heures</t>
  </si>
  <si>
    <t>Veut un rythme horaire plus modulable</t>
  </si>
  <si>
    <t xml:space="preserve">Souhaite des conditions de travail plus adaptées à sa santé </t>
  </si>
  <si>
    <t>Veut augmenter ses revenus</t>
  </si>
  <si>
    <t>Baisser le temps de transport</t>
  </si>
  <si>
    <t>Déménager</t>
  </si>
  <si>
    <t>Changer de métier/ secteur</t>
  </si>
  <si>
    <t>Ambiance de travail mauvaise</t>
  </si>
  <si>
    <t>S'installer à son compte</t>
  </si>
  <si>
    <t>Les raisons de l’inscription à Pôle emploi de personnes travaillant à temps plein et non indemnisées par l’assurance chômage :</t>
  </si>
  <si>
    <t>Travaillant 121 heures et plus</t>
  </si>
  <si>
    <t xml:space="preserve">Travaillant moins de 121 heures </t>
  </si>
  <si>
    <t xml:space="preserve">Droits ouverts et indemnisation : </t>
  </si>
  <si>
    <t>Catégories d'inscription à Pôle emploi :</t>
  </si>
  <si>
    <t xml:space="preserve">Lecture : 56 % des DEFM C en CDI à temps partiel qui souhaitent changer d’emploi évoquent comme principale raison le souhait de travailler plus. </t>
  </si>
  <si>
    <t>Champ : demandeurs d'emploi inscrits à Pôle emploi en catégorie C identifiés dans l’appariement FH-EEC, interrogés au cours des enquêtes Emploi de 2013, 2014, 2015, 2016 et 2017 en France métropolitaine.</t>
  </si>
  <si>
    <t>Les statistiques du marché du travail (STMT) portent sur les demandeurs d’emploi inscrits à Pôle emploi, elles sont constituées à partir d’extractions mensuelles des fichiers opérationnels de gestion de Pôle emploi.</t>
  </si>
  <si>
    <t>Date</t>
  </si>
  <si>
    <t>CDI à temps partiel</t>
  </si>
  <si>
    <t>CDI à temps complet</t>
  </si>
  <si>
    <t>Catégories A, B, C de Pôle emploi : personnes inscrites à Pôle emploi et tenues d'effectuer des actes positifs de recherche d'emploi. Ces trois catégories se distinguent selon le nombre d'heures d'activité professionnelle effectuées au cours d'un mois : aucune (catégorie A), inférieur à 78h (B), 78h ou plus (C). Les demandeurs d'emploi en catégories B et C sont dits "en activité réduite".</t>
  </si>
  <si>
    <t>Catégories D, E : personnes inscrites à Pôle emploi, non tenues d'effectuer des actes positifs de recherche d’emploi. La catégorie D regroupe les demandeurs d'emploi sans emploi (en stage, en formation, en raison d’une maladie…) y compris les demandeurs d’emploi en contrat de sécurisation professionnelle, la catégorie E correspond aux demandeurs d'emploi en emploi (bénéficiaires de contrats aidés, créateurs d’entreprise,...).</t>
  </si>
  <si>
    <t xml:space="preserve"> Une personne est dite indemnisable ou couverte par une ou a des droits ouverts à cette allocation, si elle a déposé une demande d’allocation qui a été acceptée.</t>
  </si>
  <si>
    <t>Le segment D3 contient l’historique d’indemnisation chômage  des demandeurs d’emploi ayant été inscrits au moins un jour sur les listes de Pôle emploi au cours des dix années précédant la date d'effet du fichier.</t>
  </si>
  <si>
    <t>Le fichier historique statistique (FHS) est une base de données administratives recensant toutes les personnes ayant été inscrites à un moment où un autre à Pôle emploi au cours des 10 dernières années, qu’elles soient ou non inscrites à la date d’extraction du fichier.</t>
  </si>
  <si>
    <t>L’enquête emploi en continu (EEC) est un panel rotatif permettant notamment de dénombrer les chômeurs au sens du BIT.</t>
  </si>
  <si>
    <t>Le champ retenu est celui des personnes inscrites à Pôle emploi en France métropolitaine.</t>
  </si>
  <si>
    <t>Ces données informent sur la hausse des personnes inscrites à Pôle emploi en catégorie C.</t>
  </si>
  <si>
    <t>Données brutes</t>
  </si>
  <si>
    <t>Champ : demandeurs d'emploi inscrits à Pôle emploi en catégorie C ; France métropolitaine.</t>
  </si>
  <si>
    <t>Données brutes pondérées</t>
  </si>
  <si>
    <t>Source : Pôle emploi, Insee, appariement FH-EEC ; calcul Dares.</t>
  </si>
  <si>
    <t>En %</t>
  </si>
  <si>
    <t>En milliers</t>
  </si>
  <si>
    <t>Données CVS-CJO</t>
  </si>
  <si>
    <t>Pour quelles raisons le nombre de demandeurs d'emploi en activité augmente-t-il ?</t>
  </si>
  <si>
    <r>
      <t xml:space="preserve">Pour tout renseignement concernant nos statistiques, vous pouvez nous contacter à l'adresse suivante :  </t>
    </r>
    <r>
      <rPr>
        <u/>
        <sz val="11"/>
        <color rgb="FF0000FF"/>
        <rFont val="Calibri"/>
        <family val="2"/>
      </rPr>
      <t>https://dares.travail-emploi.gouv.fr/contact</t>
    </r>
  </si>
  <si>
    <t>Non  indemnisable</t>
  </si>
  <si>
    <t>Année</t>
  </si>
  <si>
    <t>intérimaires</t>
  </si>
  <si>
    <t>indépendants</t>
  </si>
  <si>
    <t>Champ : France métropolitaine.</t>
  </si>
  <si>
    <t>Source : FH-EEC, Pôle emploi-insee, calcus Dares (données pondérées)</t>
  </si>
  <si>
    <t>[Graphique 3] Type d’emploi occupé par les personnes inscrites en catégorie C entre 2013 et 2017</t>
  </si>
  <si>
    <r>
      <t xml:space="preserve">[Graphique 1] </t>
    </r>
    <r>
      <rPr>
        <sz val="11"/>
        <color theme="1"/>
        <rFont val="Calibri"/>
        <family val="2"/>
      </rPr>
      <t>É</t>
    </r>
    <r>
      <rPr>
        <sz val="11"/>
        <color theme="1"/>
        <rFont val="Calibri"/>
        <family val="2"/>
        <scheme val="minor"/>
      </rPr>
      <t>volution du nombre de demandeurs d’emploi inscrits à Pôle emploi par catégorie, entre 2009 et 2021</t>
    </r>
  </si>
  <si>
    <t>[Graphique 2] Évolution du nombre de demandeurs d’emploi inscrits en catégorie C par durée de travail, entre 2009 et 2021</t>
  </si>
  <si>
    <t>[Graphique 4] Décomposition comptable de la hausse des catégories C par rapport à 2013</t>
  </si>
  <si>
    <t>[Graphique 5] Parts des demandeurs d’emploi inscrits en catégorie C indemnisables et/ou indemnisés, entre 2009 et 2021</t>
  </si>
  <si>
    <t>Champ : demandeurs d'emploi inscrits à Pôle emploi en catégorie C, interrogés au cours des enquêtes Emploi de 2013 à 2017 ; France métropolitaine.</t>
  </si>
  <si>
    <t>Lecture : en décembre 2021, 707 000 demandeurs d’emploi inscrits à Pôle emploi en catégorie C travaillent plus de 150 heures au cours du mois.</t>
  </si>
  <si>
    <t xml:space="preserve">Lecture : en décembre 2021, 1 532 000 demandeurs d’emploi sont inscrits à Pôle emploi en catégorie C. </t>
  </si>
  <si>
    <t xml:space="preserve">Champ : salariés en CDI identifiés dans l’appariement FH-EEC, interrogés au cours des enquêtes Emploi de 2013 à 2017. </t>
  </si>
  <si>
    <t>Graphique 1 - Evolution du nombre de demandeurs d’emploi inscrits à Pôle emploi par catégorie, entre 2009 et 2021</t>
  </si>
  <si>
    <t>Graphique 2 - Evolution du nombre de demandeurs d’emploi inscrits en catégorie C par durée de travail, entre 2009 et 2021</t>
  </si>
  <si>
    <t>Graphique 3 - Type d’emploi occupé par les personnes inscrites en catégorie C entre 2013 et 2017</t>
  </si>
  <si>
    <t>Graphique 4 - Décomposition comptable de la hausse des catégories C par rapport à 2013</t>
  </si>
  <si>
    <t>Graphique 5 - Parts des demandeurs d’emploi inscrits en catégorie C indemnisables et/ou indemnisés, entre 2009 et 2021</t>
  </si>
  <si>
    <t xml:space="preserve">Données complémentaires 1 - Parts des demandeurs d’emploi inscrits depuis un ou deux ans et plus parmi les personnes inscrites en catégorie C, entre 2013 et 2021 </t>
  </si>
  <si>
    <t>Lecture : parmi les demandeurs d’emploi inscrits en catégorie C, en moyenne entre 2013 et 2017, 44 % occupent un emploi en CDD.</t>
  </si>
  <si>
    <t>Lecture : en moyenne en 2009, 25 % des demandeurs d’emploi inscrits en catégorie C sont indemnisables et indemnisés.</t>
  </si>
  <si>
    <t>Indemnisé au moins une fois au cours des 3 derniers mois</t>
  </si>
  <si>
    <t>Indemnisé au moins une fois au cours des 6 derniers mois</t>
  </si>
  <si>
    <t>Lecture : en 2013, 752 986 demandeurs d'emploi en catégorie C pendant un mois et continûment inscrits ont été indemnisés au moins une fois au cours des 3 derniers mois.</t>
  </si>
  <si>
    <t>Données complémentaires 2 -  Raison principale du souhait d'un autre emploi des demandeurs d'emploi inscrits en catégorie C selon leur type de contrat et leur durée de travail, entre 2013 et 2017</t>
  </si>
  <si>
    <t>Champ : demandeurs d'emploi inscrits à Pôle emploi en catégorie C en contrat temporaire identifiés dans l’appariement FH-EEC, interrogés au cours des enquêtes Emploi de 2013 à 2017 en France métropolitaine.</t>
  </si>
  <si>
    <t>Données complémentaires 3 - Choix du contrat de travail pour les demandeurs d'emploi en catégorie C en CDD, mission d'intérim ou avec un contrat saisonnier, en moyenne entre 2013 et 2017</t>
  </si>
  <si>
    <t>Pourcentage</t>
  </si>
  <si>
    <t>Déclarent avoir choisi ce type de contrat de travail</t>
  </si>
  <si>
    <t>Déclarent ne pas avoir choisi ce type de contrat de travail</t>
  </si>
  <si>
    <t xml:space="preserve">Lecture : En moyenne entre 2013 et 2017, 77,9% des demandeurs d'emploi en catégorie C en mission d'intérim, avec un contrat saisonnier ou en CDD déclarent ne pas avoir choisi ce contrat de travail. </t>
  </si>
  <si>
    <t>De 79 à moins de 100 heures</t>
  </si>
  <si>
    <t>De 100 à moins de 120 heures</t>
  </si>
  <si>
    <t>De 120 à moins de 150 heures</t>
  </si>
  <si>
    <t>150 heures et plus</t>
  </si>
  <si>
    <t>Indemnisé chaque mois</t>
  </si>
  <si>
    <t>Indemnisable chaque mois</t>
  </si>
  <si>
    <t>Données complémentaires 7 - Variation du temps de travail des personnes inscrites en catégorie C, en 2021</t>
  </si>
  <si>
    <t>Données complémentaires 6 -  Parts des demandeurs d'emploi indemnisables et indemnisés parmi les demandeurs d'emploi en catégorie C, entre 2013 et 2021</t>
  </si>
  <si>
    <t>Données complémentaires 4 - Part des demandeurs d'emploi en catégorie C qui déclarent souhaiter changer d'emploi selon le type de contrat et leur durée de travail, en moyenne entre 2013 et 2017</t>
  </si>
  <si>
    <t>Travaillant 120 heures et plus</t>
  </si>
  <si>
    <t>Travaillant moins de 120 heures</t>
  </si>
  <si>
    <t xml:space="preserve">Travaillant moins de 120 heures </t>
  </si>
  <si>
    <t>Note : L'enquêté interrogé peut donner plusieurs raisons, parmi 13 possibles, pour justifier de son souhait d'avoir un autre emploi.</t>
  </si>
  <si>
    <t>'Graphique 1 - Evolution du nombre de demandeurs d’emploi inscrits à Pôle emploi par catégorie, entre 2009 et 2021</t>
  </si>
  <si>
    <t>Source : Pôle emploi-Dares, STMT ; calcul Dares.</t>
  </si>
  <si>
    <t xml:space="preserve">Lecture : entre 2013 et 2017, le nombre de catégorie C augmente de 450 000. La modification du comportement d’inscription des CDI en catégorie C contribue à hauteur de  141 000, et explique ainsi 31 % de cette hausse. </t>
  </si>
  <si>
    <t>[Graphique 5] Part des demandeurs d’emploi inscrits en catégorie C indemnisables et/ou indemnisés, entre 2009 et 2021</t>
  </si>
  <si>
    <t>Source : Pôle emploi-Dares, FHS, D3 ; calcul Dares.</t>
  </si>
  <si>
    <t>dans la maquette : enlever le "%" dans l'axe vertical. Le placer juste une fois au dessus de l'axe</t>
  </si>
  <si>
    <t>Champ : demandeurs d'emploi inscrits à Pôle emploi ; France métropolitaine.</t>
  </si>
  <si>
    <t>Source : Pôle emploi-Dares, Les statistiques du marché du marché du travail (STMT) ; calcul Dares.</t>
  </si>
  <si>
    <t xml:space="preserve"> Données pondérées</t>
  </si>
  <si>
    <t xml:space="preserve">[Données complémentaires 1] Parts des demandeurs d’emploi inscrits depuis un ou deux ans et plus parmi les personnes inscrites en catégorie C, entre 2013 et 2021 </t>
  </si>
  <si>
    <t>[Données complémentaires 2] Raison principale du souhait d'un autre emploi des demandeurs d'emploi inscrits en catégorie C selon leur type de contrat et leur durée de travail, entre 2013 et 2017</t>
  </si>
  <si>
    <t>[Données complémentaires 3] Choix du contrat de travail pour les demandeurs d'emploi en catégorie C en CDD, mission d'intérim ou avec un contrat saisonnier, en moyenne entre 2013 et 2017</t>
  </si>
  <si>
    <t>[Données complémentaires 4] Part des demandeurs d'emploi en catégorie C qui déclarent souhaiter changer d'emploi selon le type de contrat et leur durée de travail, en moyenne entre 2013 et 2017</t>
  </si>
  <si>
    <t>[Données complémentaires 6] Parts des demandeurs d'emploi indemnisables et indemnisés parmi les demandeurs d'emploi en catégorie C, entre 2013 et 2021</t>
  </si>
  <si>
    <t>[Données complémentaires 7] Variation du temps de travail des personnes inscrites en catégorie C, en 2021</t>
  </si>
  <si>
    <t>Tableau A - Evolution du nombre des métiers de la garde d'enfants en CDI, de ces métiers inscrits en catégorie C et du total des CDI inscrits en catégorie C, par rapport à 2013</t>
  </si>
  <si>
    <t>Source : Pôle emploi-insee, FH-EEC ; calculs Dares (données pondérées)</t>
  </si>
  <si>
    <t>Source : Pôle emploi, Insee, appariement FH-EEC ; calcul Dares (données pondérées).</t>
  </si>
  <si>
    <t>Lecture : en 2013, 54 % des demandeurs d’emploi inscrits en catégorie C sont sur les listes de Pôle emploi depuis au moins un an, contre 61 % en 2021.</t>
  </si>
  <si>
    <t>Source : Pôle emploi-Dares, STMT ; calcul Dares (données brutes).</t>
  </si>
  <si>
    <t>Source : Pôle emploi, Insee, FH-EEC ; calcul Dares (données pondérées).</t>
  </si>
  <si>
    <t>Champ : Demandeurs d'emploi inscrits à Pôle emploi en catégorie C ; France métropolitaine.</t>
  </si>
  <si>
    <t>Source : Pôle emploi-Dares, STMT ; calcul Dares (données brutes).</t>
  </si>
  <si>
    <t xml:space="preserve">Champ : personnes inscrites en catégorie C le mois m et inscrite sur les listes de Pôle emploi le mois suivant ; France métropolitaine. </t>
  </si>
  <si>
    <t>Lecture : En moyenne en 2021, parmi les personnes inscrites à Pôle emploi en catégorie C et inscrites le mois suivant à Pôle emploi, 56 % connaissent une variation de temps de travail supérieure ou égale à 10 heures.</t>
  </si>
  <si>
    <t xml:space="preserve">Lecture : en moyenne entre 2013 et 2017, 20 % des demandeurs d'emploi en catégorie C ayant un CDI à temps complet déclarent vouloir changer d'emploi. </t>
  </si>
  <si>
    <t>Métiers de la garde d'enfants en CDI</t>
  </si>
  <si>
    <t>Lecture : en 2017, le nombre de personnes dans les métiers de la garde d'enfants en CDI inscrits en catégorie C a augmenté de 58 826 personnes par rapport à 2013. Les métiers de la garde d’enfant en CDI en catégorie C représentent 45 % de la hausse des CDI en catégorie C entre 2013 et 2017 (58 826/130 357).</t>
  </si>
  <si>
    <t>Champ : demandeurs d'emploi inscrits à Pôle emploi en catégorie C en contrat temporaire identifiés dans l’appariement FH-EEC, interrogés au cours des enquêtes Emploi de  2013 à 2017 en France métropolitaine.</t>
  </si>
  <si>
    <t>Métiers de la garde d'enfants en CDI en catégorie C</t>
  </si>
  <si>
    <t>CDI en catégorie C</t>
  </si>
  <si>
    <t>Lecture : en 2013, 340 800 des salariés titulaires d'un CDD sont inscrits en catégorie C.</t>
  </si>
  <si>
    <t>[Données complémentaires 5] Nombres et parts d'inscrits en catégorie C par type de contrat, entre 2013 et 2017</t>
  </si>
  <si>
    <t>Nombres</t>
  </si>
  <si>
    <t>Parts</t>
  </si>
  <si>
    <t>Données complémentaires 5 -  Nombres et parts d'inscrits en catégorie C par type de contrat, entre 2013 et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</si>
</sst>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40C]mmm\-yy;@"/>
    <numFmt numFmtId="165" formatCode="#,##0.0"/>
    <numFmt numFmtId="166" formatCode="0.0%"/>
    <numFmt numFmtId="167" formatCode="_-* #,##0_-;\-* #,##0_-;_-* &quot;-&quot;??_-;_-@_-"/>
  </numFmts>
  <fonts count="18"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font>
    <font>
      <sz val="11"/>
      <name val="Calibri"/>
      <family val="2"/>
    </font>
    <font>
      <u/>
      <sz val="11"/>
      <name val="Calibri"/>
      <family val="2"/>
      <scheme val="minor"/>
    </font>
    <font>
      <sz val="11"/>
      <color rgb="FF000000"/>
      <name val="Calibri"/>
      <family val="2"/>
    </font>
    <font>
      <u/>
      <sz val="11"/>
      <color rgb="FF0000FF"/>
      <name val="Calibri"/>
      <family val="2"/>
      <scheme val="minor"/>
    </font>
    <font>
      <u/>
      <sz val="11"/>
      <color rgb="FF0000FF"/>
      <name val="Calibri"/>
      <family val="2"/>
    </font>
    <font>
      <b/>
      <sz val="9"/>
      <color rgb="FF000000"/>
      <name val="Calibri"/>
      <family val="2"/>
      <scheme val="minor"/>
    </font>
    <font>
      <sz val="9"/>
      <color rgb="FF000000"/>
      <name val="Calibri"/>
      <family val="2"/>
      <scheme val="minor"/>
    </font>
    <font>
      <i/>
      <sz val="9"/>
      <color rgb="FF000000"/>
      <name val="Calibri"/>
      <family val="2"/>
      <scheme val="minor"/>
    </font>
    <font>
      <b/>
      <sz val="11"/>
      <color rgb="FF000000"/>
      <name val="Calibri"/>
      <family val="2"/>
      <scheme val="minor"/>
    </font>
    <font>
      <sz val="11"/>
      <color rgb="FF000000"/>
      <name val="Calibri"/>
      <family val="2"/>
      <scheme val="minor"/>
    </font>
    <font>
      <sz val="11"/>
      <color theme="1"/>
      <name val="Calibri"/>
      <family val="2"/>
    </font>
    <font>
      <b/>
      <sz val="11"/>
      <color theme="1"/>
      <name val="Calibri"/>
      <family val="2"/>
      <scheme val="minor"/>
    </font>
    <font>
      <b/>
      <sz val="11"/>
      <name val="Calibri"/>
      <family val="2"/>
      <scheme val="minor"/>
    </font>
  </fonts>
  <fills count="6">
    <fill>
      <patternFill patternType="none"/>
    </fill>
    <fill>
      <patternFill patternType="gray125"/>
    </fill>
    <fill>
      <patternFill patternType="solid">
        <fgColor rgb="FFC5D9F1"/>
        <bgColor rgb="FF000000"/>
      </patternFill>
    </fill>
    <fill>
      <patternFill patternType="solid">
        <fgColor rgb="FFFFFFFF"/>
        <bgColor rgb="FF000000"/>
      </patternFill>
    </fill>
    <fill>
      <patternFill patternType="solid">
        <fgColor rgb="FFCCFFFF"/>
        <bgColor rgb="FF000000"/>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8" fillId="0" borderId="0" applyNumberFormat="0" applyFill="0" applyBorder="0" applyAlignment="0" applyProtection="0"/>
  </cellStyleXfs>
  <cellXfs count="139">
    <xf numFmtId="0" fontId="0" fillId="0" borderId="0" xfId="0"/>
    <xf numFmtId="0" fontId="7" fillId="3" borderId="0" xfId="3" applyFont="1" applyFill="1" applyBorder="1" applyAlignment="1">
      <alignment horizontal="left" vertical="center" wrapText="1"/>
    </xf>
    <xf numFmtId="0" fontId="5" fillId="3" borderId="0" xfId="3" applyFont="1" applyFill="1" applyBorder="1" applyAlignment="1">
      <alignment horizontal="left" vertical="center" wrapText="1"/>
    </xf>
    <xf numFmtId="0" fontId="0" fillId="0" borderId="0" xfId="0" applyFill="1"/>
    <xf numFmtId="0" fontId="3" fillId="0" borderId="0" xfId="0" applyFont="1" applyFill="1" applyBorder="1"/>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6" xfId="0" applyFont="1" applyFill="1" applyBorder="1" applyAlignment="1">
      <alignment vertical="center"/>
    </xf>
    <xf numFmtId="9" fontId="11" fillId="0" borderId="7" xfId="0" applyNumberFormat="1" applyFont="1" applyFill="1" applyBorder="1" applyAlignment="1">
      <alignment horizontal="right" vertical="center"/>
    </xf>
    <xf numFmtId="0" fontId="12" fillId="0" borderId="6" xfId="0" applyFont="1" applyFill="1" applyBorder="1" applyAlignment="1">
      <alignment vertical="center"/>
    </xf>
    <xf numFmtId="9" fontId="12" fillId="0" borderId="7" xfId="0" applyNumberFormat="1" applyFont="1" applyFill="1" applyBorder="1" applyAlignment="1">
      <alignment horizontal="right" vertic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4" xfId="0" applyBorder="1"/>
    <xf numFmtId="0" fontId="0" fillId="0" borderId="0" xfId="0" applyFont="1"/>
    <xf numFmtId="0" fontId="0" fillId="0" borderId="0" xfId="0" applyFont="1" applyFill="1"/>
    <xf numFmtId="164" fontId="3" fillId="0" borderId="0" xfId="0" applyNumberFormat="1" applyFont="1" applyFill="1" applyBorder="1" applyAlignment="1">
      <alignment horizontal="center"/>
    </xf>
    <xf numFmtId="0" fontId="3" fillId="0" borderId="0" xfId="0" applyFont="1" applyFill="1" applyBorder="1" applyAlignment="1">
      <alignment horizontal="center" vertical="center" wrapText="1"/>
    </xf>
    <xf numFmtId="164" fontId="3" fillId="0" borderId="0" xfId="0" applyNumberFormat="1" applyFont="1" applyFill="1" applyBorder="1"/>
    <xf numFmtId="165" fontId="3" fillId="0" borderId="0" xfId="0" applyNumberFormat="1" applyFont="1" applyFill="1" applyBorder="1" applyAlignment="1">
      <alignment horizontal="right"/>
    </xf>
    <xf numFmtId="9" fontId="3" fillId="0" borderId="0" xfId="2" applyFont="1" applyFill="1" applyBorder="1" applyAlignment="1">
      <alignment horizontal="right"/>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right"/>
    </xf>
    <xf numFmtId="166" fontId="3" fillId="0" borderId="0" xfId="2" applyNumberFormat="1" applyFont="1" applyFill="1" applyBorder="1"/>
    <xf numFmtId="9" fontId="0" fillId="0" borderId="0" xfId="2" applyFont="1"/>
    <xf numFmtId="17" fontId="0" fillId="0" borderId="0" xfId="0" applyNumberFormat="1" applyFont="1"/>
    <xf numFmtId="9" fontId="0" fillId="0" borderId="0" xfId="0" applyNumberFormat="1" applyFont="1"/>
    <xf numFmtId="0" fontId="0" fillId="0" borderId="0" xfId="0" applyBorder="1"/>
    <xf numFmtId="167" fontId="0" fillId="0" borderId="4" xfId="1" applyNumberFormat="1" applyFont="1" applyBorder="1"/>
    <xf numFmtId="0" fontId="0" fillId="0" borderId="4" xfId="0" applyBorder="1" applyAlignment="1">
      <alignment horizontal="center"/>
    </xf>
    <xf numFmtId="0" fontId="0" fillId="0" borderId="4" xfId="0" applyBorder="1" applyAlignment="1">
      <alignment horizontal="center"/>
    </xf>
    <xf numFmtId="0" fontId="14" fillId="0" borderId="9"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1" fontId="0" fillId="0" borderId="0" xfId="0" applyNumberFormat="1"/>
    <xf numFmtId="0" fontId="0" fillId="0" borderId="12" xfId="0" applyFont="1" applyBorder="1"/>
    <xf numFmtId="166" fontId="0" fillId="0" borderId="0" xfId="0" applyNumberFormat="1"/>
    <xf numFmtId="9" fontId="0" fillId="0" borderId="4" xfId="2" applyNumberFormat="1" applyFont="1" applyBorder="1" applyAlignment="1">
      <alignment horizontal="center"/>
    </xf>
    <xf numFmtId="166" fontId="0" fillId="0" borderId="0" xfId="2" applyNumberFormat="1" applyFont="1"/>
    <xf numFmtId="165" fontId="3" fillId="0" borderId="0" xfId="0" applyNumberFormat="1" applyFont="1" applyFill="1" applyBorder="1"/>
    <xf numFmtId="9" fontId="3" fillId="0" borderId="0" xfId="2" applyFont="1" applyFill="1" applyBorder="1"/>
    <xf numFmtId="9" fontId="0" fillId="0" borderId="0" xfId="0" applyNumberFormat="1"/>
    <xf numFmtId="0" fontId="10" fillId="0" borderId="0" xfId="0" applyFont="1" applyFill="1" applyBorder="1" applyAlignment="1">
      <alignment vertical="center"/>
    </xf>
    <xf numFmtId="9" fontId="11" fillId="0" borderId="0" xfId="2" applyNumberFormat="1" applyFont="1" applyFill="1" applyBorder="1" applyAlignment="1">
      <alignment horizontal="right" vertical="center"/>
    </xf>
    <xf numFmtId="9" fontId="0" fillId="0" borderId="0" xfId="2" applyNumberFormat="1" applyFont="1" applyBorder="1"/>
    <xf numFmtId="0" fontId="4" fillId="0" borderId="13" xfId="3" applyFont="1" applyFill="1" applyBorder="1" applyAlignment="1">
      <alignment horizontal="center" vertical="center" wrapText="1"/>
    </xf>
    <xf numFmtId="0" fontId="10" fillId="0" borderId="0" xfId="0" applyFont="1" applyFill="1" applyBorder="1" applyAlignment="1">
      <alignment vertical="top" wrapText="1"/>
    </xf>
    <xf numFmtId="9" fontId="0" fillId="0" borderId="4" xfId="0" applyNumberFormat="1" applyBorder="1"/>
    <xf numFmtId="10" fontId="0" fillId="0" borderId="4" xfId="0" applyNumberFormat="1" applyBorder="1"/>
    <xf numFmtId="167" fontId="0" fillId="0" borderId="0" xfId="1" applyNumberFormat="1" applyFont="1" applyBorder="1"/>
    <xf numFmtId="0" fontId="0" fillId="0" borderId="0" xfId="0" applyAlignment="1"/>
    <xf numFmtId="0" fontId="11" fillId="0" borderId="8" xfId="0" applyFont="1" applyFill="1" applyBorder="1" applyAlignment="1">
      <alignment horizontal="center" vertical="center" wrapText="1"/>
    </xf>
    <xf numFmtId="0" fontId="0" fillId="0" borderId="0" xfId="0" applyNumberFormat="1" applyFont="1"/>
    <xf numFmtId="167" fontId="0" fillId="0" borderId="0" xfId="0" applyNumberFormat="1" applyFont="1"/>
    <xf numFmtId="167" fontId="14" fillId="0" borderId="0" xfId="1" applyNumberFormat="1" applyFont="1" applyFill="1" applyBorder="1" applyAlignment="1">
      <alignment horizontal="right" vertical="center"/>
    </xf>
    <xf numFmtId="9" fontId="14" fillId="0" borderId="0" xfId="2" applyFont="1" applyFill="1" applyBorder="1" applyAlignment="1">
      <alignment horizontal="right" vertical="center"/>
    </xf>
    <xf numFmtId="9" fontId="0" fillId="0" borderId="0" xfId="2" applyFont="1" applyBorder="1" applyAlignment="1">
      <alignment horizontal="right"/>
    </xf>
    <xf numFmtId="164" fontId="13" fillId="0" borderId="0" xfId="0" applyNumberFormat="1" applyFont="1" applyFill="1" applyBorder="1" applyAlignment="1">
      <alignment vertical="center"/>
    </xf>
    <xf numFmtId="0" fontId="13" fillId="0" borderId="4" xfId="0" applyNumberFormat="1" applyFont="1" applyFill="1" applyBorder="1" applyAlignment="1">
      <alignment vertical="center"/>
    </xf>
    <xf numFmtId="0" fontId="10"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167" fontId="11" fillId="0" borderId="7" xfId="1" applyNumberFormat="1" applyFont="1" applyFill="1" applyBorder="1" applyAlignment="1">
      <alignment vertical="center"/>
    </xf>
    <xf numFmtId="167" fontId="11" fillId="0" borderId="7" xfId="1" applyNumberFormat="1" applyFont="1" applyFill="1" applyBorder="1" applyAlignment="1">
      <alignment horizontal="right" vertical="center"/>
    </xf>
    <xf numFmtId="167" fontId="11" fillId="0" borderId="4" xfId="1" applyNumberFormat="1" applyFont="1" applyFill="1" applyBorder="1" applyAlignment="1">
      <alignment horizontal="right" vertical="center"/>
    </xf>
    <xf numFmtId="167" fontId="0" fillId="0" borderId="4" xfId="1" applyNumberFormat="1" applyFont="1" applyBorder="1" applyAlignment="1"/>
    <xf numFmtId="0" fontId="0" fillId="0" borderId="15" xfId="0" applyBorder="1"/>
    <xf numFmtId="0" fontId="16" fillId="0" borderId="15" xfId="0" applyFont="1" applyBorder="1"/>
    <xf numFmtId="0" fontId="0" fillId="0" borderId="15" xfId="0" applyBorder="1" applyAlignment="1">
      <alignment wrapText="1"/>
    </xf>
    <xf numFmtId="0" fontId="5" fillId="4" borderId="0" xfId="4" applyFont="1" applyFill="1" applyBorder="1" applyAlignment="1" applyProtection="1">
      <alignment horizontal="left"/>
    </xf>
    <xf numFmtId="0" fontId="0" fillId="0" borderId="4" xfId="0" applyBorder="1" applyAlignment="1">
      <alignment horizontal="center"/>
    </xf>
    <xf numFmtId="0" fontId="0" fillId="0" borderId="4" xfId="0" applyFill="1" applyBorder="1" applyAlignment="1">
      <alignment horizontal="center"/>
    </xf>
    <xf numFmtId="0" fontId="0" fillId="0" borderId="0" xfId="0" applyFont="1" applyFill="1" applyBorder="1"/>
    <xf numFmtId="164" fontId="17" fillId="0" borderId="0" xfId="0" applyNumberFormat="1" applyFont="1" applyFill="1" applyBorder="1"/>
    <xf numFmtId="0" fontId="16" fillId="0" borderId="0" xfId="0" applyFont="1"/>
    <xf numFmtId="9" fontId="0" fillId="5" borderId="0" xfId="2" applyFont="1" applyFill="1" applyAlignment="1">
      <alignment wrapText="1"/>
    </xf>
    <xf numFmtId="0" fontId="0" fillId="0" borderId="4" xfId="0" applyBorder="1" applyAlignment="1">
      <alignment horizontal="center"/>
    </xf>
    <xf numFmtId="0" fontId="10" fillId="0" borderId="6" xfId="0" applyFont="1" applyFill="1" applyBorder="1" applyAlignment="1">
      <alignment horizontal="center" vertical="center" wrapText="1"/>
    </xf>
    <xf numFmtId="167" fontId="14" fillId="0" borderId="5" xfId="1" applyNumberFormat="1" applyFont="1" applyFill="1" applyBorder="1" applyAlignment="1">
      <alignment horizontal="center" vertical="center"/>
    </xf>
    <xf numFmtId="9" fontId="14" fillId="0" borderId="5" xfId="2" applyFont="1" applyFill="1" applyBorder="1" applyAlignment="1">
      <alignment horizontal="center" vertical="center"/>
    </xf>
    <xf numFmtId="9" fontId="0" fillId="0" borderId="4" xfId="2" applyFont="1" applyBorder="1" applyAlignment="1">
      <alignment horizontal="center"/>
    </xf>
    <xf numFmtId="9" fontId="11" fillId="0" borderId="7" xfId="2" applyFont="1" applyFill="1" applyBorder="1" applyAlignment="1">
      <alignment horizontal="center" vertical="center"/>
    </xf>
    <xf numFmtId="9" fontId="0" fillId="0" borderId="14" xfId="2" applyFont="1" applyBorder="1" applyAlignment="1">
      <alignment horizontal="center"/>
    </xf>
    <xf numFmtId="9" fontId="0" fillId="0" borderId="8" xfId="2" applyFont="1" applyBorder="1" applyAlignment="1">
      <alignment horizontal="center"/>
    </xf>
    <xf numFmtId="9" fontId="0" fillId="0" borderId="10" xfId="2" applyFont="1" applyBorder="1" applyAlignment="1">
      <alignment horizontal="center"/>
    </xf>
    <xf numFmtId="9" fontId="0" fillId="0" borderId="4" xfId="0" applyNumberFormat="1" applyBorder="1" applyAlignment="1">
      <alignment horizontal="center"/>
    </xf>
    <xf numFmtId="166" fontId="0" fillId="0" borderId="15" xfId="2" applyNumberFormat="1" applyFont="1" applyBorder="1" applyAlignment="1">
      <alignment horizontal="center"/>
    </xf>
    <xf numFmtId="0" fontId="16" fillId="0" borderId="0" xfId="0" applyFont="1" applyFill="1"/>
    <xf numFmtId="166" fontId="11" fillId="0" borderId="7" xfId="0" applyNumberFormat="1" applyFont="1" applyFill="1" applyBorder="1" applyAlignment="1">
      <alignment horizontal="center" vertical="center"/>
    </xf>
    <xf numFmtId="0" fontId="10" fillId="0" borderId="6" xfId="0" applyFont="1" applyFill="1" applyBorder="1" applyAlignment="1">
      <alignment horizontal="center" vertical="center"/>
    </xf>
    <xf numFmtId="167" fontId="0" fillId="0" borderId="4" xfId="1" applyNumberFormat="1" applyFont="1" applyBorder="1" applyAlignment="1">
      <alignment horizontal="right"/>
    </xf>
    <xf numFmtId="1" fontId="0" fillId="0" borderId="4" xfId="1" applyNumberFormat="1" applyFont="1" applyBorder="1" applyAlignment="1">
      <alignment horizontal="center"/>
    </xf>
    <xf numFmtId="0" fontId="0" fillId="0" borderId="4" xfId="0" applyBorder="1" applyAlignment="1">
      <alignment horizontal="center" vertical="center"/>
    </xf>
    <xf numFmtId="3" fontId="0" fillId="0" borderId="4" xfId="0" applyNumberFormat="1" applyBorder="1" applyAlignment="1">
      <alignment vertical="center"/>
    </xf>
    <xf numFmtId="3" fontId="0" fillId="0" borderId="4" xfId="1" applyNumberFormat="1" applyFont="1" applyBorder="1" applyAlignment="1">
      <alignment horizontal="right"/>
    </xf>
    <xf numFmtId="3" fontId="0" fillId="0" borderId="4" xfId="0" applyNumberFormat="1" applyBorder="1" applyAlignment="1">
      <alignment vertical="center" wrapText="1"/>
    </xf>
    <xf numFmtId="0" fontId="0" fillId="0" borderId="0" xfId="0" applyBorder="1" applyAlignment="1">
      <alignment vertical="center" wrapText="1"/>
    </xf>
    <xf numFmtId="9" fontId="0" fillId="0" borderId="0" xfId="2" applyFont="1" applyBorder="1"/>
    <xf numFmtId="3" fontId="0" fillId="0" borderId="4" xfId="0" applyNumberFormat="1" applyBorder="1"/>
    <xf numFmtId="9" fontId="0" fillId="0" borderId="0" xfId="2" applyNumberFormat="1" applyFont="1" applyBorder="1" applyAlignment="1">
      <alignment horizontal="center"/>
    </xf>
    <xf numFmtId="0" fontId="0" fillId="0" borderId="4" xfId="0" applyFill="1" applyBorder="1"/>
    <xf numFmtId="0" fontId="8" fillId="0" borderId="0" xfId="4" quotePrefix="1" applyAlignment="1">
      <alignment horizontal="left"/>
    </xf>
    <xf numFmtId="0" fontId="8" fillId="0" borderId="0" xfId="4" applyAlignment="1">
      <alignment horizontal="left"/>
    </xf>
    <xf numFmtId="0" fontId="4" fillId="2" borderId="0" xfId="3" applyFont="1" applyFill="1" applyBorder="1" applyAlignment="1">
      <alignment horizontal="left" vertical="center" wrapText="1"/>
    </xf>
    <xf numFmtId="0" fontId="0" fillId="0" borderId="0" xfId="0" applyAlignment="1">
      <alignment horizontal="center"/>
    </xf>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2" borderId="13" xfId="3" applyFont="1" applyFill="1" applyBorder="1" applyAlignment="1">
      <alignment horizontal="left" vertical="center" wrapText="1"/>
    </xf>
    <xf numFmtId="0" fontId="5" fillId="0" borderId="0" xfId="3" applyFont="1" applyFill="1" applyBorder="1" applyAlignment="1">
      <alignment horizontal="justify" vertical="justify" wrapText="1"/>
    </xf>
    <xf numFmtId="0" fontId="6" fillId="0" borderId="0" xfId="3" applyFont="1" applyFill="1" applyAlignment="1">
      <alignment horizontal="left" vertical="top" wrapText="1"/>
    </xf>
    <xf numFmtId="0" fontId="3" fillId="0" borderId="0" xfId="3" applyFont="1" applyFill="1" applyAlignment="1">
      <alignment horizontal="left" vertical="top" wrapText="1"/>
    </xf>
    <xf numFmtId="0" fontId="6" fillId="0" borderId="0" xfId="3" applyFont="1" applyFill="1" applyAlignment="1">
      <alignment horizontal="left" vertical="center" wrapText="1"/>
    </xf>
    <xf numFmtId="0" fontId="8" fillId="0" borderId="0" xfId="4" applyFill="1" applyBorder="1" applyAlignment="1">
      <alignment horizontal="left" vertical="top" wrapText="1"/>
    </xf>
    <xf numFmtId="0" fontId="8" fillId="0" borderId="0" xfId="4" applyFill="1" applyBorder="1" applyAlignment="1">
      <alignment horizontal="left" vertical="center" wrapText="1"/>
    </xf>
    <xf numFmtId="0" fontId="8" fillId="0" borderId="0" xfId="4" quotePrefix="1" applyFill="1" applyBorder="1" applyAlignment="1">
      <alignment vertical="center" wrapText="1"/>
    </xf>
    <xf numFmtId="0" fontId="8" fillId="0" borderId="0" xfId="4" applyFill="1" applyBorder="1" applyAlignment="1">
      <alignment vertical="center" wrapText="1"/>
    </xf>
    <xf numFmtId="0" fontId="5" fillId="0" borderId="0" xfId="3" applyFont="1" applyFill="1" applyBorder="1" applyAlignment="1">
      <alignment horizontal="justify" vertical="top"/>
    </xf>
    <xf numFmtId="0" fontId="7" fillId="3" borderId="0" xfId="3" applyFont="1" applyFill="1" applyBorder="1" applyAlignment="1">
      <alignment horizontal="left" vertical="center" wrapText="1"/>
    </xf>
    <xf numFmtId="0" fontId="5" fillId="0" borderId="0" xfId="3" applyFont="1" applyFill="1" applyBorder="1" applyAlignment="1">
      <alignment horizontal="left" vertical="center" wrapText="1"/>
    </xf>
    <xf numFmtId="0" fontId="0" fillId="0" borderId="4"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0" xfId="0" applyAlignment="1">
      <alignment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10" xfId="0"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10" fillId="0" borderId="1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17" fontId="4" fillId="0" borderId="13" xfId="3" applyNumberFormat="1" applyFont="1" applyFill="1" applyBorder="1" applyAlignment="1">
      <alignment horizontal="center" vertical="center"/>
    </xf>
  </cellXfs>
  <cellStyles count="5">
    <cellStyle name="Lien hypertexte" xfId="4" builtinId="8"/>
    <cellStyle name="Milliers" xfId="1" builtinId="3"/>
    <cellStyle name="Normal" xfId="0" builtinId="0"/>
    <cellStyle name="Normal 2 2"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092580199626939E-2"/>
          <c:y val="9.8493626882966395E-2"/>
          <c:w val="0.83381483960074609"/>
          <c:h val="0.66823234581192992"/>
        </c:manualLayout>
      </c:layout>
      <c:barChart>
        <c:barDir val="col"/>
        <c:grouping val="clustered"/>
        <c:varyColors val="0"/>
        <c:ser>
          <c:idx val="0"/>
          <c:order val="0"/>
          <c:tx>
            <c:strRef>
              <c:f>'Graphique 1'!$B$3</c:f>
              <c:strCache>
                <c:ptCount val="1"/>
                <c:pt idx="0">
                  <c:v>Catégorie A</c:v>
                </c:pt>
              </c:strCache>
            </c:strRef>
          </c:tx>
          <c:spPr>
            <a:solidFill>
              <a:schemeClr val="accent1"/>
            </a:solidFill>
            <a:ln>
              <a:noFill/>
            </a:ln>
            <a:effectLst/>
          </c:spPr>
          <c:invertIfNegative val="0"/>
          <c:cat>
            <c:numRef>
              <c:f>'Graphique 1'!$A$4:$A$159</c:f>
              <c:numCache>
                <c:formatCode>[$-40C]mmm\-yy;@</c:formatCode>
                <c:ptCount val="156"/>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numCache>
            </c:numRef>
          </c:cat>
          <c:val>
            <c:numRef>
              <c:f>'Graphique 1'!$B$4:$B$159</c:f>
              <c:numCache>
                <c:formatCode>#,##0</c:formatCode>
                <c:ptCount val="156"/>
                <c:pt idx="0">
                  <c:v>2288</c:v>
                </c:pt>
                <c:pt idx="1">
                  <c:v>2359.1999999999998</c:v>
                </c:pt>
                <c:pt idx="2">
                  <c:v>2426</c:v>
                </c:pt>
                <c:pt idx="3">
                  <c:v>2479.8000000000002</c:v>
                </c:pt>
                <c:pt idx="4">
                  <c:v>2522.3000000000002</c:v>
                </c:pt>
                <c:pt idx="5">
                  <c:v>2518.8000000000002</c:v>
                </c:pt>
                <c:pt idx="6">
                  <c:v>2545</c:v>
                </c:pt>
                <c:pt idx="7">
                  <c:v>2578.8000000000002</c:v>
                </c:pt>
                <c:pt idx="8">
                  <c:v>2601.6999999999998</c:v>
                </c:pt>
                <c:pt idx="9">
                  <c:v>2639.8</c:v>
                </c:pt>
                <c:pt idx="10">
                  <c:v>2649.1</c:v>
                </c:pt>
                <c:pt idx="11">
                  <c:v>2636.9</c:v>
                </c:pt>
                <c:pt idx="12">
                  <c:v>2662.7</c:v>
                </c:pt>
                <c:pt idx="13">
                  <c:v>2666</c:v>
                </c:pt>
                <c:pt idx="14">
                  <c:v>2666.8</c:v>
                </c:pt>
                <c:pt idx="15">
                  <c:v>2681.4</c:v>
                </c:pt>
                <c:pt idx="16">
                  <c:v>2693.8</c:v>
                </c:pt>
                <c:pt idx="17">
                  <c:v>2685.5</c:v>
                </c:pt>
                <c:pt idx="18">
                  <c:v>2683.7</c:v>
                </c:pt>
                <c:pt idx="19">
                  <c:v>2695.2</c:v>
                </c:pt>
                <c:pt idx="20">
                  <c:v>2694.3</c:v>
                </c:pt>
                <c:pt idx="21">
                  <c:v>2678.4</c:v>
                </c:pt>
                <c:pt idx="22">
                  <c:v>2688.9</c:v>
                </c:pt>
                <c:pt idx="23">
                  <c:v>2698.1</c:v>
                </c:pt>
                <c:pt idx="24">
                  <c:v>2698.1</c:v>
                </c:pt>
                <c:pt idx="25">
                  <c:v>2707.3</c:v>
                </c:pt>
                <c:pt idx="26">
                  <c:v>2692.2</c:v>
                </c:pt>
                <c:pt idx="27">
                  <c:v>2697.4</c:v>
                </c:pt>
                <c:pt idx="28">
                  <c:v>2701.6</c:v>
                </c:pt>
                <c:pt idx="29">
                  <c:v>2728.4</c:v>
                </c:pt>
                <c:pt idx="30">
                  <c:v>2755.7</c:v>
                </c:pt>
                <c:pt idx="31">
                  <c:v>2756.9</c:v>
                </c:pt>
                <c:pt idx="32">
                  <c:v>2770.1</c:v>
                </c:pt>
                <c:pt idx="33">
                  <c:v>2798.2</c:v>
                </c:pt>
                <c:pt idx="34">
                  <c:v>2817.1</c:v>
                </c:pt>
                <c:pt idx="35">
                  <c:v>2848.8</c:v>
                </c:pt>
                <c:pt idx="36">
                  <c:v>2869.6</c:v>
                </c:pt>
                <c:pt idx="37">
                  <c:v>2875.9</c:v>
                </c:pt>
                <c:pt idx="38">
                  <c:v>2888.4</c:v>
                </c:pt>
                <c:pt idx="39">
                  <c:v>2896.5</c:v>
                </c:pt>
                <c:pt idx="40">
                  <c:v>2923.4</c:v>
                </c:pt>
                <c:pt idx="41">
                  <c:v>2944.5</c:v>
                </c:pt>
                <c:pt idx="42">
                  <c:v>2979.8</c:v>
                </c:pt>
                <c:pt idx="43">
                  <c:v>3008.6</c:v>
                </c:pt>
                <c:pt idx="44">
                  <c:v>3055.3</c:v>
                </c:pt>
                <c:pt idx="45">
                  <c:v>3090.7</c:v>
                </c:pt>
                <c:pt idx="46">
                  <c:v>3112</c:v>
                </c:pt>
                <c:pt idx="47">
                  <c:v>3133.7</c:v>
                </c:pt>
                <c:pt idx="48">
                  <c:v>3181.9</c:v>
                </c:pt>
                <c:pt idx="49">
                  <c:v>3195</c:v>
                </c:pt>
                <c:pt idx="50">
                  <c:v>3220.9</c:v>
                </c:pt>
                <c:pt idx="51">
                  <c:v>3258.2</c:v>
                </c:pt>
                <c:pt idx="52">
                  <c:v>3257.9</c:v>
                </c:pt>
                <c:pt idx="53">
                  <c:v>3274.5</c:v>
                </c:pt>
                <c:pt idx="54">
                  <c:v>3273.1</c:v>
                </c:pt>
                <c:pt idx="55">
                  <c:v>3234.2</c:v>
                </c:pt>
                <c:pt idx="56">
                  <c:v>3301.2</c:v>
                </c:pt>
                <c:pt idx="57">
                  <c:v>3271.5</c:v>
                </c:pt>
                <c:pt idx="58">
                  <c:v>3297.8</c:v>
                </c:pt>
                <c:pt idx="59">
                  <c:v>3308.6</c:v>
                </c:pt>
                <c:pt idx="60">
                  <c:v>3326</c:v>
                </c:pt>
                <c:pt idx="61">
                  <c:v>3347.3</c:v>
                </c:pt>
                <c:pt idx="62">
                  <c:v>3358.2</c:v>
                </c:pt>
                <c:pt idx="63">
                  <c:v>3370.1</c:v>
                </c:pt>
                <c:pt idx="64">
                  <c:v>3386.6</c:v>
                </c:pt>
                <c:pt idx="65">
                  <c:v>3400.3</c:v>
                </c:pt>
                <c:pt idx="66">
                  <c:v>3416.7</c:v>
                </c:pt>
                <c:pt idx="67">
                  <c:v>3400.8</c:v>
                </c:pt>
                <c:pt idx="68">
                  <c:v>3445.8</c:v>
                </c:pt>
                <c:pt idx="69">
                  <c:v>3448.9</c:v>
                </c:pt>
                <c:pt idx="70">
                  <c:v>3486.7</c:v>
                </c:pt>
                <c:pt idx="71">
                  <c:v>3485.8</c:v>
                </c:pt>
                <c:pt idx="72">
                  <c:v>3491.2</c:v>
                </c:pt>
                <c:pt idx="73">
                  <c:v>3505</c:v>
                </c:pt>
                <c:pt idx="74">
                  <c:v>3522.8</c:v>
                </c:pt>
                <c:pt idx="75">
                  <c:v>3543.8</c:v>
                </c:pt>
                <c:pt idx="76">
                  <c:v>3567.6</c:v>
                </c:pt>
                <c:pt idx="77">
                  <c:v>3550.8</c:v>
                </c:pt>
                <c:pt idx="78">
                  <c:v>3543.7</c:v>
                </c:pt>
                <c:pt idx="79">
                  <c:v>3537.7</c:v>
                </c:pt>
                <c:pt idx="80">
                  <c:v>3553.8</c:v>
                </c:pt>
                <c:pt idx="81">
                  <c:v>3577.7</c:v>
                </c:pt>
                <c:pt idx="82">
                  <c:v>3579.4</c:v>
                </c:pt>
                <c:pt idx="83">
                  <c:v>3574.8</c:v>
                </c:pt>
                <c:pt idx="84">
                  <c:v>3561.1</c:v>
                </c:pt>
                <c:pt idx="85">
                  <c:v>3592</c:v>
                </c:pt>
                <c:pt idx="86">
                  <c:v>3543.4</c:v>
                </c:pt>
                <c:pt idx="87">
                  <c:v>3530.9</c:v>
                </c:pt>
                <c:pt idx="88">
                  <c:v>3521.8</c:v>
                </c:pt>
                <c:pt idx="89">
                  <c:v>3517.5</c:v>
                </c:pt>
                <c:pt idx="90">
                  <c:v>3502.7</c:v>
                </c:pt>
                <c:pt idx="91">
                  <c:v>3509.8</c:v>
                </c:pt>
                <c:pt idx="92">
                  <c:v>3493.3</c:v>
                </c:pt>
                <c:pt idx="93">
                  <c:v>3476.9</c:v>
                </c:pt>
                <c:pt idx="94">
                  <c:v>3465.1</c:v>
                </c:pt>
                <c:pt idx="95">
                  <c:v>3472.1</c:v>
                </c:pt>
                <c:pt idx="96">
                  <c:v>3469.2</c:v>
                </c:pt>
                <c:pt idx="97">
                  <c:v>3491.4</c:v>
                </c:pt>
                <c:pt idx="98">
                  <c:v>3511</c:v>
                </c:pt>
                <c:pt idx="99">
                  <c:v>3492.3</c:v>
                </c:pt>
                <c:pt idx="100">
                  <c:v>3492.3</c:v>
                </c:pt>
                <c:pt idx="101">
                  <c:v>3481.1</c:v>
                </c:pt>
                <c:pt idx="102">
                  <c:v>3499.1</c:v>
                </c:pt>
                <c:pt idx="103">
                  <c:v>3491.2</c:v>
                </c:pt>
                <c:pt idx="104">
                  <c:v>3478.8</c:v>
                </c:pt>
                <c:pt idx="105">
                  <c:v>3480</c:v>
                </c:pt>
                <c:pt idx="106">
                  <c:v>3464.5</c:v>
                </c:pt>
                <c:pt idx="107">
                  <c:v>3459.2</c:v>
                </c:pt>
                <c:pt idx="108">
                  <c:v>3455.5</c:v>
                </c:pt>
                <c:pt idx="109">
                  <c:v>3443.8</c:v>
                </c:pt>
                <c:pt idx="110">
                  <c:v>3440.3</c:v>
                </c:pt>
                <c:pt idx="111">
                  <c:v>3444</c:v>
                </c:pt>
                <c:pt idx="112">
                  <c:v>3444.6</c:v>
                </c:pt>
                <c:pt idx="113">
                  <c:v>3437.9</c:v>
                </c:pt>
                <c:pt idx="114">
                  <c:v>3440.4</c:v>
                </c:pt>
                <c:pt idx="115">
                  <c:v>3440.1</c:v>
                </c:pt>
                <c:pt idx="116">
                  <c:v>3446.3</c:v>
                </c:pt>
                <c:pt idx="117">
                  <c:v>3428.1</c:v>
                </c:pt>
                <c:pt idx="118">
                  <c:v>3418.2</c:v>
                </c:pt>
                <c:pt idx="119">
                  <c:v>3418.5</c:v>
                </c:pt>
                <c:pt idx="120">
                  <c:v>3408.8</c:v>
                </c:pt>
                <c:pt idx="121">
                  <c:v>3390.3</c:v>
                </c:pt>
                <c:pt idx="122">
                  <c:v>3381.9</c:v>
                </c:pt>
                <c:pt idx="123">
                  <c:v>3366.9</c:v>
                </c:pt>
                <c:pt idx="124">
                  <c:v>3366.7</c:v>
                </c:pt>
                <c:pt idx="125">
                  <c:v>3377.8</c:v>
                </c:pt>
                <c:pt idx="126">
                  <c:v>3380.3</c:v>
                </c:pt>
                <c:pt idx="127">
                  <c:v>3364</c:v>
                </c:pt>
                <c:pt idx="128">
                  <c:v>3341.2</c:v>
                </c:pt>
                <c:pt idx="129">
                  <c:v>3342.1</c:v>
                </c:pt>
                <c:pt idx="130">
                  <c:v>3322.8</c:v>
                </c:pt>
                <c:pt idx="131">
                  <c:v>3292</c:v>
                </c:pt>
                <c:pt idx="132">
                  <c:v>3272.8</c:v>
                </c:pt>
                <c:pt idx="133">
                  <c:v>3236.8</c:v>
                </c:pt>
                <c:pt idx="134">
                  <c:v>3475.9</c:v>
                </c:pt>
                <c:pt idx="135">
                  <c:v>4294.5</c:v>
                </c:pt>
                <c:pt idx="136">
                  <c:v>4159.8</c:v>
                </c:pt>
                <c:pt idx="137">
                  <c:v>3955.9</c:v>
                </c:pt>
                <c:pt idx="138">
                  <c:v>3797.3</c:v>
                </c:pt>
                <c:pt idx="139">
                  <c:v>3627.4</c:v>
                </c:pt>
                <c:pt idx="140">
                  <c:v>3616.9</c:v>
                </c:pt>
                <c:pt idx="141">
                  <c:v>3578.9</c:v>
                </c:pt>
                <c:pt idx="142">
                  <c:v>3613.5</c:v>
                </c:pt>
                <c:pt idx="143">
                  <c:v>3587.5</c:v>
                </c:pt>
                <c:pt idx="144">
                  <c:v>3560.7</c:v>
                </c:pt>
                <c:pt idx="145">
                  <c:v>3554.9</c:v>
                </c:pt>
                <c:pt idx="146">
                  <c:v>3528.5</c:v>
                </c:pt>
                <c:pt idx="147">
                  <c:v>3594.4</c:v>
                </c:pt>
                <c:pt idx="148">
                  <c:v>3470.7</c:v>
                </c:pt>
                <c:pt idx="149">
                  <c:v>3401.6</c:v>
                </c:pt>
                <c:pt idx="150">
                  <c:v>3369.3</c:v>
                </c:pt>
                <c:pt idx="151">
                  <c:v>3319.6</c:v>
                </c:pt>
                <c:pt idx="152">
                  <c:v>3263.1</c:v>
                </c:pt>
                <c:pt idx="153">
                  <c:v>3184.3</c:v>
                </c:pt>
                <c:pt idx="154">
                  <c:v>3121.7</c:v>
                </c:pt>
                <c:pt idx="155">
                  <c:v>3076.4</c:v>
                </c:pt>
              </c:numCache>
            </c:numRef>
          </c:val>
          <c:extLst>
            <c:ext xmlns:c16="http://schemas.microsoft.com/office/drawing/2014/chart" uri="{C3380CC4-5D6E-409C-BE32-E72D297353CC}">
              <c16:uniqueId val="{00000000-55A0-4EC8-976F-D060AB59A30B}"/>
            </c:ext>
          </c:extLst>
        </c:ser>
        <c:dLbls>
          <c:showLegendKey val="0"/>
          <c:showVal val="0"/>
          <c:showCatName val="0"/>
          <c:showSerName val="0"/>
          <c:showPercent val="0"/>
          <c:showBubbleSize val="0"/>
        </c:dLbls>
        <c:gapWidth val="219"/>
        <c:overlap val="-27"/>
        <c:axId val="540418456"/>
        <c:axId val="540418784"/>
      </c:barChart>
      <c:lineChart>
        <c:grouping val="standard"/>
        <c:varyColors val="0"/>
        <c:ser>
          <c:idx val="1"/>
          <c:order val="1"/>
          <c:tx>
            <c:strRef>
              <c:f>'Graphique 1'!$C$3</c:f>
              <c:strCache>
                <c:ptCount val="1"/>
                <c:pt idx="0">
                  <c:v>Catégorie B</c:v>
                </c:pt>
              </c:strCache>
            </c:strRef>
          </c:tx>
          <c:spPr>
            <a:ln w="28575" cap="rnd">
              <a:solidFill>
                <a:schemeClr val="accent3"/>
              </a:solidFill>
              <a:round/>
            </a:ln>
            <a:effectLst/>
          </c:spPr>
          <c:marker>
            <c:symbol val="none"/>
          </c:marker>
          <c:cat>
            <c:numRef>
              <c:f>'Graphique 1'!$A$4:$A$159</c:f>
              <c:numCache>
                <c:formatCode>[$-40C]mmm\-yy;@</c:formatCode>
                <c:ptCount val="156"/>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numCache>
            </c:numRef>
          </c:cat>
          <c:val>
            <c:numRef>
              <c:f>'Graphique 1'!$C$4:$C$159</c:f>
              <c:numCache>
                <c:formatCode>#,##0</c:formatCode>
                <c:ptCount val="156"/>
                <c:pt idx="0">
                  <c:v>469.5</c:v>
                </c:pt>
                <c:pt idx="1">
                  <c:v>472.7</c:v>
                </c:pt>
                <c:pt idx="2">
                  <c:v>481.1</c:v>
                </c:pt>
                <c:pt idx="3">
                  <c:v>497.9</c:v>
                </c:pt>
                <c:pt idx="4">
                  <c:v>504.4</c:v>
                </c:pt>
                <c:pt idx="5">
                  <c:v>490.7</c:v>
                </c:pt>
                <c:pt idx="6">
                  <c:v>492.5</c:v>
                </c:pt>
                <c:pt idx="7">
                  <c:v>491</c:v>
                </c:pt>
                <c:pt idx="8">
                  <c:v>506</c:v>
                </c:pt>
                <c:pt idx="9">
                  <c:v>505.3</c:v>
                </c:pt>
                <c:pt idx="10">
                  <c:v>512.5</c:v>
                </c:pt>
                <c:pt idx="11">
                  <c:v>514.70000000000005</c:v>
                </c:pt>
                <c:pt idx="12">
                  <c:v>515.5</c:v>
                </c:pt>
                <c:pt idx="13">
                  <c:v>514.70000000000005</c:v>
                </c:pt>
                <c:pt idx="14">
                  <c:v>517.9</c:v>
                </c:pt>
                <c:pt idx="15">
                  <c:v>518.20000000000005</c:v>
                </c:pt>
                <c:pt idx="16">
                  <c:v>521.20000000000005</c:v>
                </c:pt>
                <c:pt idx="17">
                  <c:v>525.70000000000005</c:v>
                </c:pt>
                <c:pt idx="18">
                  <c:v>525</c:v>
                </c:pt>
                <c:pt idx="19">
                  <c:v>526.4</c:v>
                </c:pt>
                <c:pt idx="20">
                  <c:v>532.70000000000005</c:v>
                </c:pt>
                <c:pt idx="21">
                  <c:v>531.70000000000005</c:v>
                </c:pt>
                <c:pt idx="22">
                  <c:v>530.1</c:v>
                </c:pt>
                <c:pt idx="23">
                  <c:v>538.20000000000005</c:v>
                </c:pt>
                <c:pt idx="24">
                  <c:v>540.20000000000005</c:v>
                </c:pt>
                <c:pt idx="25">
                  <c:v>536.20000000000005</c:v>
                </c:pt>
                <c:pt idx="26">
                  <c:v>543.1</c:v>
                </c:pt>
                <c:pt idx="27">
                  <c:v>546.4</c:v>
                </c:pt>
                <c:pt idx="28">
                  <c:v>551.6</c:v>
                </c:pt>
                <c:pt idx="29">
                  <c:v>549.29999999999995</c:v>
                </c:pt>
                <c:pt idx="30">
                  <c:v>544.79999999999995</c:v>
                </c:pt>
                <c:pt idx="31">
                  <c:v>561.6</c:v>
                </c:pt>
                <c:pt idx="32">
                  <c:v>555.6</c:v>
                </c:pt>
                <c:pt idx="33">
                  <c:v>554.29999999999995</c:v>
                </c:pt>
                <c:pt idx="34">
                  <c:v>554.1</c:v>
                </c:pt>
                <c:pt idx="35">
                  <c:v>562.5</c:v>
                </c:pt>
                <c:pt idx="36">
                  <c:v>560.4</c:v>
                </c:pt>
                <c:pt idx="37">
                  <c:v>574.5</c:v>
                </c:pt>
                <c:pt idx="38">
                  <c:v>568</c:v>
                </c:pt>
                <c:pt idx="39">
                  <c:v>576.1</c:v>
                </c:pt>
                <c:pt idx="40">
                  <c:v>575.4</c:v>
                </c:pt>
                <c:pt idx="41">
                  <c:v>589.9</c:v>
                </c:pt>
                <c:pt idx="42">
                  <c:v>592.6</c:v>
                </c:pt>
                <c:pt idx="43">
                  <c:v>598</c:v>
                </c:pt>
                <c:pt idx="44">
                  <c:v>598.4</c:v>
                </c:pt>
                <c:pt idx="45">
                  <c:v>604.1</c:v>
                </c:pt>
                <c:pt idx="46">
                  <c:v>619.6</c:v>
                </c:pt>
                <c:pt idx="47">
                  <c:v>615.4</c:v>
                </c:pt>
                <c:pt idx="48">
                  <c:v>625.6</c:v>
                </c:pt>
                <c:pt idx="49">
                  <c:v>630.20000000000005</c:v>
                </c:pt>
                <c:pt idx="50">
                  <c:v>638.5</c:v>
                </c:pt>
                <c:pt idx="51">
                  <c:v>631.9</c:v>
                </c:pt>
                <c:pt idx="52">
                  <c:v>634.20000000000005</c:v>
                </c:pt>
                <c:pt idx="53">
                  <c:v>628.70000000000005</c:v>
                </c:pt>
                <c:pt idx="54">
                  <c:v>644</c:v>
                </c:pt>
                <c:pt idx="55">
                  <c:v>629.6</c:v>
                </c:pt>
                <c:pt idx="56">
                  <c:v>633.9</c:v>
                </c:pt>
                <c:pt idx="57">
                  <c:v>658.9</c:v>
                </c:pt>
                <c:pt idx="58">
                  <c:v>644.5</c:v>
                </c:pt>
                <c:pt idx="59">
                  <c:v>646.29999999999995</c:v>
                </c:pt>
                <c:pt idx="60">
                  <c:v>651.9</c:v>
                </c:pt>
                <c:pt idx="61">
                  <c:v>649.20000000000005</c:v>
                </c:pt>
                <c:pt idx="62">
                  <c:v>656.4</c:v>
                </c:pt>
                <c:pt idx="63">
                  <c:v>657.8</c:v>
                </c:pt>
                <c:pt idx="64">
                  <c:v>662.3</c:v>
                </c:pt>
                <c:pt idx="65">
                  <c:v>660.3</c:v>
                </c:pt>
                <c:pt idx="66">
                  <c:v>660.9</c:v>
                </c:pt>
                <c:pt idx="67">
                  <c:v>661.7</c:v>
                </c:pt>
                <c:pt idx="68">
                  <c:v>667.2</c:v>
                </c:pt>
                <c:pt idx="69">
                  <c:v>675.1</c:v>
                </c:pt>
                <c:pt idx="70">
                  <c:v>671.2</c:v>
                </c:pt>
                <c:pt idx="71">
                  <c:v>680.2</c:v>
                </c:pt>
                <c:pt idx="72">
                  <c:v>682.3</c:v>
                </c:pt>
                <c:pt idx="73">
                  <c:v>688.3</c:v>
                </c:pt>
                <c:pt idx="74">
                  <c:v>690.5</c:v>
                </c:pt>
                <c:pt idx="75">
                  <c:v>697.6</c:v>
                </c:pt>
                <c:pt idx="76">
                  <c:v>700.9</c:v>
                </c:pt>
                <c:pt idx="77">
                  <c:v>705.5</c:v>
                </c:pt>
                <c:pt idx="78">
                  <c:v>703</c:v>
                </c:pt>
                <c:pt idx="79">
                  <c:v>701</c:v>
                </c:pt>
                <c:pt idx="80">
                  <c:v>708.5</c:v>
                </c:pt>
                <c:pt idx="81">
                  <c:v>708.6</c:v>
                </c:pt>
                <c:pt idx="82">
                  <c:v>713.8</c:v>
                </c:pt>
                <c:pt idx="83">
                  <c:v>718.9</c:v>
                </c:pt>
                <c:pt idx="84">
                  <c:v>713.6</c:v>
                </c:pt>
                <c:pt idx="85">
                  <c:v>713.5</c:v>
                </c:pt>
                <c:pt idx="86">
                  <c:v>725.6</c:v>
                </c:pt>
                <c:pt idx="87">
                  <c:v>721.5</c:v>
                </c:pt>
                <c:pt idx="88">
                  <c:v>723.5</c:v>
                </c:pt>
                <c:pt idx="89">
                  <c:v>724.3</c:v>
                </c:pt>
                <c:pt idx="90">
                  <c:v>722.5</c:v>
                </c:pt>
                <c:pt idx="91">
                  <c:v>716</c:v>
                </c:pt>
                <c:pt idx="92">
                  <c:v>726.8</c:v>
                </c:pt>
                <c:pt idx="93">
                  <c:v>726.6</c:v>
                </c:pt>
                <c:pt idx="94">
                  <c:v>724.7</c:v>
                </c:pt>
                <c:pt idx="95">
                  <c:v>723.4</c:v>
                </c:pt>
                <c:pt idx="96">
                  <c:v>718.9</c:v>
                </c:pt>
                <c:pt idx="97">
                  <c:v>728.9</c:v>
                </c:pt>
                <c:pt idx="98">
                  <c:v>715</c:v>
                </c:pt>
                <c:pt idx="99">
                  <c:v>731.1</c:v>
                </c:pt>
                <c:pt idx="100">
                  <c:v>726.3</c:v>
                </c:pt>
                <c:pt idx="101">
                  <c:v>729.6</c:v>
                </c:pt>
                <c:pt idx="102">
                  <c:v>739</c:v>
                </c:pt>
                <c:pt idx="103">
                  <c:v>745</c:v>
                </c:pt>
                <c:pt idx="104">
                  <c:v>747.8</c:v>
                </c:pt>
                <c:pt idx="105">
                  <c:v>742.5</c:v>
                </c:pt>
                <c:pt idx="106">
                  <c:v>756.7</c:v>
                </c:pt>
                <c:pt idx="107">
                  <c:v>756.1</c:v>
                </c:pt>
                <c:pt idx="108">
                  <c:v>767.5</c:v>
                </c:pt>
                <c:pt idx="109">
                  <c:v>761.6</c:v>
                </c:pt>
                <c:pt idx="110">
                  <c:v>759.4</c:v>
                </c:pt>
                <c:pt idx="111">
                  <c:v>758.8</c:v>
                </c:pt>
                <c:pt idx="112">
                  <c:v>758.8</c:v>
                </c:pt>
                <c:pt idx="113">
                  <c:v>751.3</c:v>
                </c:pt>
                <c:pt idx="114">
                  <c:v>760.1</c:v>
                </c:pt>
                <c:pt idx="115">
                  <c:v>761.7</c:v>
                </c:pt>
                <c:pt idx="116">
                  <c:v>757.6</c:v>
                </c:pt>
                <c:pt idx="117">
                  <c:v>761.2</c:v>
                </c:pt>
                <c:pt idx="118">
                  <c:v>760.2</c:v>
                </c:pt>
                <c:pt idx="119">
                  <c:v>755.4</c:v>
                </c:pt>
                <c:pt idx="120">
                  <c:v>764.1</c:v>
                </c:pt>
                <c:pt idx="121">
                  <c:v>762.8</c:v>
                </c:pt>
                <c:pt idx="122">
                  <c:v>760.3</c:v>
                </c:pt>
                <c:pt idx="123">
                  <c:v>753.2</c:v>
                </c:pt>
                <c:pt idx="124">
                  <c:v>732.9</c:v>
                </c:pt>
                <c:pt idx="125">
                  <c:v>738.9</c:v>
                </c:pt>
                <c:pt idx="126">
                  <c:v>741.3</c:v>
                </c:pt>
                <c:pt idx="127">
                  <c:v>734</c:v>
                </c:pt>
                <c:pt idx="128">
                  <c:v>735.3</c:v>
                </c:pt>
                <c:pt idx="129">
                  <c:v>734.4</c:v>
                </c:pt>
                <c:pt idx="130">
                  <c:v>720.8</c:v>
                </c:pt>
                <c:pt idx="131">
                  <c:v>731.3</c:v>
                </c:pt>
                <c:pt idx="132">
                  <c:v>721.2</c:v>
                </c:pt>
                <c:pt idx="133">
                  <c:v>720.9</c:v>
                </c:pt>
                <c:pt idx="134">
                  <c:v>899.1</c:v>
                </c:pt>
                <c:pt idx="135">
                  <c:v>589</c:v>
                </c:pt>
                <c:pt idx="136">
                  <c:v>650</c:v>
                </c:pt>
                <c:pt idx="137">
                  <c:v>694.6</c:v>
                </c:pt>
                <c:pt idx="138">
                  <c:v>693.8</c:v>
                </c:pt>
                <c:pt idx="139">
                  <c:v>724.5</c:v>
                </c:pt>
                <c:pt idx="140">
                  <c:v>716.2</c:v>
                </c:pt>
                <c:pt idx="141">
                  <c:v>717.1</c:v>
                </c:pt>
                <c:pt idx="142">
                  <c:v>723.9</c:v>
                </c:pt>
                <c:pt idx="143">
                  <c:v>717.1</c:v>
                </c:pt>
                <c:pt idx="144">
                  <c:v>718.9</c:v>
                </c:pt>
                <c:pt idx="145">
                  <c:v>721</c:v>
                </c:pt>
                <c:pt idx="146">
                  <c:v>726.2</c:v>
                </c:pt>
                <c:pt idx="147">
                  <c:v>719.5</c:v>
                </c:pt>
                <c:pt idx="148">
                  <c:v>736.9</c:v>
                </c:pt>
                <c:pt idx="149">
                  <c:v>739.6</c:v>
                </c:pt>
                <c:pt idx="150">
                  <c:v>734.4</c:v>
                </c:pt>
                <c:pt idx="151">
                  <c:v>737.3</c:v>
                </c:pt>
                <c:pt idx="152">
                  <c:v>731.5</c:v>
                </c:pt>
                <c:pt idx="153">
                  <c:v>722.3</c:v>
                </c:pt>
                <c:pt idx="154">
                  <c:v>729.5</c:v>
                </c:pt>
                <c:pt idx="155">
                  <c:v>725.4</c:v>
                </c:pt>
              </c:numCache>
            </c:numRef>
          </c:val>
          <c:smooth val="0"/>
          <c:extLst>
            <c:ext xmlns:c16="http://schemas.microsoft.com/office/drawing/2014/chart" uri="{C3380CC4-5D6E-409C-BE32-E72D297353CC}">
              <c16:uniqueId val="{00000001-55A0-4EC8-976F-D060AB59A30B}"/>
            </c:ext>
          </c:extLst>
        </c:ser>
        <c:ser>
          <c:idx val="2"/>
          <c:order val="2"/>
          <c:tx>
            <c:strRef>
              <c:f>'Graphique 1'!$D$3</c:f>
              <c:strCache>
                <c:ptCount val="1"/>
                <c:pt idx="0">
                  <c:v>Catégorie C</c:v>
                </c:pt>
              </c:strCache>
            </c:strRef>
          </c:tx>
          <c:spPr>
            <a:ln w="28575" cap="rnd">
              <a:solidFill>
                <a:schemeClr val="accent5"/>
              </a:solidFill>
              <a:round/>
            </a:ln>
            <a:effectLst/>
          </c:spPr>
          <c:marker>
            <c:symbol val="none"/>
          </c:marker>
          <c:cat>
            <c:numRef>
              <c:f>'Graphique 1'!$A$4:$A$159</c:f>
              <c:numCache>
                <c:formatCode>[$-40C]mmm\-yy;@</c:formatCode>
                <c:ptCount val="156"/>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numCache>
            </c:numRef>
          </c:cat>
          <c:val>
            <c:numRef>
              <c:f>'Graphique 1'!$D$4:$D$159</c:f>
              <c:numCache>
                <c:formatCode>#,##0</c:formatCode>
                <c:ptCount val="156"/>
                <c:pt idx="0">
                  <c:v>560.9</c:v>
                </c:pt>
                <c:pt idx="1">
                  <c:v>561.6</c:v>
                </c:pt>
                <c:pt idx="2">
                  <c:v>558.4</c:v>
                </c:pt>
                <c:pt idx="3">
                  <c:v>567.20000000000005</c:v>
                </c:pt>
                <c:pt idx="4">
                  <c:v>578.70000000000005</c:v>
                </c:pt>
                <c:pt idx="5">
                  <c:v>613.1</c:v>
                </c:pt>
                <c:pt idx="6">
                  <c:v>630.6</c:v>
                </c:pt>
                <c:pt idx="7">
                  <c:v>649.4</c:v>
                </c:pt>
                <c:pt idx="8">
                  <c:v>648.29999999999995</c:v>
                </c:pt>
                <c:pt idx="9">
                  <c:v>657</c:v>
                </c:pt>
                <c:pt idx="10">
                  <c:v>668.8</c:v>
                </c:pt>
                <c:pt idx="11">
                  <c:v>687.2</c:v>
                </c:pt>
                <c:pt idx="12">
                  <c:v>688.3</c:v>
                </c:pt>
                <c:pt idx="13">
                  <c:v>700.2</c:v>
                </c:pt>
                <c:pt idx="14">
                  <c:v>712.3</c:v>
                </c:pt>
                <c:pt idx="15">
                  <c:v>723.5</c:v>
                </c:pt>
                <c:pt idx="16">
                  <c:v>726.8</c:v>
                </c:pt>
                <c:pt idx="17">
                  <c:v>737.8</c:v>
                </c:pt>
                <c:pt idx="18">
                  <c:v>753.6</c:v>
                </c:pt>
                <c:pt idx="19">
                  <c:v>753.5</c:v>
                </c:pt>
                <c:pt idx="20">
                  <c:v>764.1</c:v>
                </c:pt>
                <c:pt idx="21">
                  <c:v>777.6</c:v>
                </c:pt>
                <c:pt idx="22">
                  <c:v>786.5</c:v>
                </c:pt>
                <c:pt idx="23">
                  <c:v>788.4</c:v>
                </c:pt>
                <c:pt idx="24">
                  <c:v>802.8</c:v>
                </c:pt>
                <c:pt idx="25">
                  <c:v>805.9</c:v>
                </c:pt>
                <c:pt idx="26">
                  <c:v>816.7</c:v>
                </c:pt>
                <c:pt idx="27">
                  <c:v>819.3</c:v>
                </c:pt>
                <c:pt idx="28">
                  <c:v>831.5</c:v>
                </c:pt>
                <c:pt idx="29">
                  <c:v>834.5</c:v>
                </c:pt>
                <c:pt idx="30">
                  <c:v>828.7</c:v>
                </c:pt>
                <c:pt idx="31">
                  <c:v>822.2</c:v>
                </c:pt>
                <c:pt idx="32">
                  <c:v>842.3</c:v>
                </c:pt>
                <c:pt idx="33">
                  <c:v>832.6</c:v>
                </c:pt>
                <c:pt idx="34">
                  <c:v>847.5</c:v>
                </c:pt>
                <c:pt idx="35">
                  <c:v>836.3</c:v>
                </c:pt>
                <c:pt idx="36">
                  <c:v>834.8</c:v>
                </c:pt>
                <c:pt idx="37">
                  <c:v>840.3</c:v>
                </c:pt>
                <c:pt idx="38">
                  <c:v>861.2</c:v>
                </c:pt>
                <c:pt idx="39">
                  <c:v>856.2</c:v>
                </c:pt>
                <c:pt idx="40">
                  <c:v>858.3</c:v>
                </c:pt>
                <c:pt idx="41">
                  <c:v>864.5</c:v>
                </c:pt>
                <c:pt idx="42">
                  <c:v>864.4</c:v>
                </c:pt>
                <c:pt idx="43">
                  <c:v>876.2</c:v>
                </c:pt>
                <c:pt idx="44">
                  <c:v>866.7</c:v>
                </c:pt>
                <c:pt idx="45">
                  <c:v>870.2</c:v>
                </c:pt>
                <c:pt idx="46">
                  <c:v>873.5</c:v>
                </c:pt>
                <c:pt idx="47">
                  <c:v>879.8</c:v>
                </c:pt>
                <c:pt idx="48">
                  <c:v>875.8</c:v>
                </c:pt>
                <c:pt idx="49">
                  <c:v>893.7</c:v>
                </c:pt>
                <c:pt idx="50">
                  <c:v>887.8</c:v>
                </c:pt>
                <c:pt idx="51">
                  <c:v>901.3</c:v>
                </c:pt>
                <c:pt idx="52">
                  <c:v>899.7</c:v>
                </c:pt>
                <c:pt idx="53">
                  <c:v>895.6</c:v>
                </c:pt>
                <c:pt idx="54">
                  <c:v>913.9</c:v>
                </c:pt>
                <c:pt idx="55">
                  <c:v>921.3</c:v>
                </c:pt>
                <c:pt idx="56">
                  <c:v>915.1</c:v>
                </c:pt>
                <c:pt idx="57">
                  <c:v>942.7</c:v>
                </c:pt>
                <c:pt idx="58">
                  <c:v>943.4</c:v>
                </c:pt>
                <c:pt idx="59">
                  <c:v>948.9</c:v>
                </c:pt>
                <c:pt idx="60">
                  <c:v>953.8</c:v>
                </c:pt>
                <c:pt idx="61">
                  <c:v>951.4</c:v>
                </c:pt>
                <c:pt idx="62">
                  <c:v>954</c:v>
                </c:pt>
                <c:pt idx="63">
                  <c:v>966</c:v>
                </c:pt>
                <c:pt idx="64">
                  <c:v>971.6</c:v>
                </c:pt>
                <c:pt idx="65">
                  <c:v>981.2</c:v>
                </c:pt>
                <c:pt idx="66">
                  <c:v>988.7</c:v>
                </c:pt>
                <c:pt idx="67">
                  <c:v>1001.8</c:v>
                </c:pt>
                <c:pt idx="68">
                  <c:v>1010.3</c:v>
                </c:pt>
                <c:pt idx="69">
                  <c:v>1027</c:v>
                </c:pt>
                <c:pt idx="70">
                  <c:v>1022.8</c:v>
                </c:pt>
                <c:pt idx="71">
                  <c:v>1047.5</c:v>
                </c:pt>
                <c:pt idx="72">
                  <c:v>1068.8</c:v>
                </c:pt>
                <c:pt idx="73">
                  <c:v>1076.9000000000001</c:v>
                </c:pt>
                <c:pt idx="74">
                  <c:v>1093.4000000000001</c:v>
                </c:pt>
                <c:pt idx="75">
                  <c:v>1110.7</c:v>
                </c:pt>
                <c:pt idx="76">
                  <c:v>1147.4000000000001</c:v>
                </c:pt>
                <c:pt idx="77">
                  <c:v>1138.8</c:v>
                </c:pt>
                <c:pt idx="78">
                  <c:v>1153.3</c:v>
                </c:pt>
                <c:pt idx="79">
                  <c:v>1151.7</c:v>
                </c:pt>
                <c:pt idx="80">
                  <c:v>1154.8</c:v>
                </c:pt>
                <c:pt idx="81">
                  <c:v>1151.8</c:v>
                </c:pt>
                <c:pt idx="82">
                  <c:v>1153.4000000000001</c:v>
                </c:pt>
                <c:pt idx="83">
                  <c:v>1175.9000000000001</c:v>
                </c:pt>
                <c:pt idx="84">
                  <c:v>1190.5999999999999</c:v>
                </c:pt>
                <c:pt idx="85">
                  <c:v>1161.4000000000001</c:v>
                </c:pt>
                <c:pt idx="86">
                  <c:v>1198.4000000000001</c:v>
                </c:pt>
                <c:pt idx="87">
                  <c:v>1169.7</c:v>
                </c:pt>
                <c:pt idx="88">
                  <c:v>1187.3</c:v>
                </c:pt>
                <c:pt idx="89">
                  <c:v>1195.9000000000001</c:v>
                </c:pt>
                <c:pt idx="90">
                  <c:v>1215.3</c:v>
                </c:pt>
                <c:pt idx="91">
                  <c:v>1247.5999999999999</c:v>
                </c:pt>
                <c:pt idx="92">
                  <c:v>1246.3</c:v>
                </c:pt>
                <c:pt idx="93">
                  <c:v>1258.8</c:v>
                </c:pt>
                <c:pt idx="94">
                  <c:v>1287.0999999999999</c:v>
                </c:pt>
                <c:pt idx="95">
                  <c:v>1281.7</c:v>
                </c:pt>
                <c:pt idx="96">
                  <c:v>1310.5</c:v>
                </c:pt>
                <c:pt idx="97">
                  <c:v>1302.9000000000001</c:v>
                </c:pt>
                <c:pt idx="98">
                  <c:v>1293.7</c:v>
                </c:pt>
                <c:pt idx="99">
                  <c:v>1322.9</c:v>
                </c:pt>
                <c:pt idx="100">
                  <c:v>1337.8</c:v>
                </c:pt>
                <c:pt idx="101">
                  <c:v>1346.3</c:v>
                </c:pt>
                <c:pt idx="102">
                  <c:v>1357.3</c:v>
                </c:pt>
                <c:pt idx="103">
                  <c:v>1365.6</c:v>
                </c:pt>
                <c:pt idx="104">
                  <c:v>1378.7</c:v>
                </c:pt>
                <c:pt idx="105">
                  <c:v>1393.6</c:v>
                </c:pt>
                <c:pt idx="106">
                  <c:v>1409.8</c:v>
                </c:pt>
                <c:pt idx="107">
                  <c:v>1416.7</c:v>
                </c:pt>
                <c:pt idx="108">
                  <c:v>1408.1</c:v>
                </c:pt>
                <c:pt idx="109">
                  <c:v>1428.7</c:v>
                </c:pt>
                <c:pt idx="110">
                  <c:v>1429.4</c:v>
                </c:pt>
                <c:pt idx="111">
                  <c:v>1431.1</c:v>
                </c:pt>
                <c:pt idx="112">
                  <c:v>1435.4</c:v>
                </c:pt>
                <c:pt idx="113">
                  <c:v>1418.5</c:v>
                </c:pt>
                <c:pt idx="114">
                  <c:v>1418.9</c:v>
                </c:pt>
                <c:pt idx="115">
                  <c:v>1421.2</c:v>
                </c:pt>
                <c:pt idx="116">
                  <c:v>1434</c:v>
                </c:pt>
                <c:pt idx="117">
                  <c:v>1437.7</c:v>
                </c:pt>
                <c:pt idx="118">
                  <c:v>1432.3</c:v>
                </c:pt>
                <c:pt idx="119">
                  <c:v>1445.4</c:v>
                </c:pt>
                <c:pt idx="120">
                  <c:v>1445</c:v>
                </c:pt>
                <c:pt idx="121">
                  <c:v>1455.7</c:v>
                </c:pt>
                <c:pt idx="122">
                  <c:v>1463.1</c:v>
                </c:pt>
                <c:pt idx="123">
                  <c:v>1457.3</c:v>
                </c:pt>
                <c:pt idx="124">
                  <c:v>1457.6</c:v>
                </c:pt>
                <c:pt idx="125">
                  <c:v>1451.5</c:v>
                </c:pt>
                <c:pt idx="126">
                  <c:v>1413.5</c:v>
                </c:pt>
                <c:pt idx="127">
                  <c:v>1413</c:v>
                </c:pt>
                <c:pt idx="128">
                  <c:v>1421.2</c:v>
                </c:pt>
                <c:pt idx="129">
                  <c:v>1412.2</c:v>
                </c:pt>
                <c:pt idx="130">
                  <c:v>1416.2</c:v>
                </c:pt>
                <c:pt idx="131">
                  <c:v>1422.4</c:v>
                </c:pt>
                <c:pt idx="132">
                  <c:v>1425.9</c:v>
                </c:pt>
                <c:pt idx="133">
                  <c:v>1440.9</c:v>
                </c:pt>
                <c:pt idx="134">
                  <c:v>1183.4000000000001</c:v>
                </c:pt>
                <c:pt idx="135">
                  <c:v>876</c:v>
                </c:pt>
                <c:pt idx="136">
                  <c:v>1006.6</c:v>
                </c:pt>
                <c:pt idx="137">
                  <c:v>1175.2</c:v>
                </c:pt>
                <c:pt idx="138">
                  <c:v>1296.3</c:v>
                </c:pt>
                <c:pt idx="139">
                  <c:v>1424.9</c:v>
                </c:pt>
                <c:pt idx="140">
                  <c:v>1414.8</c:v>
                </c:pt>
                <c:pt idx="141">
                  <c:v>1434.7</c:v>
                </c:pt>
                <c:pt idx="142">
                  <c:v>1399.7</c:v>
                </c:pt>
                <c:pt idx="143">
                  <c:v>1428.5</c:v>
                </c:pt>
                <c:pt idx="144">
                  <c:v>1455.9</c:v>
                </c:pt>
                <c:pt idx="145">
                  <c:v>1452.4</c:v>
                </c:pt>
                <c:pt idx="146">
                  <c:v>1464.8</c:v>
                </c:pt>
                <c:pt idx="147">
                  <c:v>1394</c:v>
                </c:pt>
                <c:pt idx="148">
                  <c:v>1456.7</c:v>
                </c:pt>
                <c:pt idx="149">
                  <c:v>1495.7</c:v>
                </c:pt>
                <c:pt idx="150">
                  <c:v>1499.9</c:v>
                </c:pt>
                <c:pt idx="151">
                  <c:v>1504.7</c:v>
                </c:pt>
                <c:pt idx="152">
                  <c:v>1517.9</c:v>
                </c:pt>
                <c:pt idx="153">
                  <c:v>1539.7</c:v>
                </c:pt>
                <c:pt idx="154">
                  <c:v>1551.9</c:v>
                </c:pt>
                <c:pt idx="155">
                  <c:v>1531.5</c:v>
                </c:pt>
              </c:numCache>
            </c:numRef>
          </c:val>
          <c:smooth val="0"/>
          <c:extLst>
            <c:ext xmlns:c16="http://schemas.microsoft.com/office/drawing/2014/chart" uri="{C3380CC4-5D6E-409C-BE32-E72D297353CC}">
              <c16:uniqueId val="{00000002-55A0-4EC8-976F-D060AB59A30B}"/>
            </c:ext>
          </c:extLst>
        </c:ser>
        <c:ser>
          <c:idx val="3"/>
          <c:order val="3"/>
          <c:tx>
            <c:strRef>
              <c:f>'Graphique 1'!$E$3</c:f>
              <c:strCache>
                <c:ptCount val="1"/>
                <c:pt idx="0">
                  <c:v>Catégorie D</c:v>
                </c:pt>
              </c:strCache>
            </c:strRef>
          </c:tx>
          <c:spPr>
            <a:ln w="28575" cap="rnd">
              <a:solidFill>
                <a:schemeClr val="tx2">
                  <a:lumMod val="50000"/>
                </a:schemeClr>
              </a:solidFill>
              <a:round/>
            </a:ln>
            <a:effectLst/>
          </c:spPr>
          <c:marker>
            <c:symbol val="none"/>
          </c:marker>
          <c:cat>
            <c:numRef>
              <c:f>'Graphique 1'!$A$4:$A$159</c:f>
              <c:numCache>
                <c:formatCode>[$-40C]mmm\-yy;@</c:formatCode>
                <c:ptCount val="156"/>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numCache>
            </c:numRef>
          </c:cat>
          <c:val>
            <c:numRef>
              <c:f>'Graphique 1'!$E$4:$E$159</c:f>
              <c:numCache>
                <c:formatCode>#,##0</c:formatCode>
                <c:ptCount val="156"/>
                <c:pt idx="0">
                  <c:v>183.9</c:v>
                </c:pt>
                <c:pt idx="1">
                  <c:v>190.2</c:v>
                </c:pt>
                <c:pt idx="2">
                  <c:v>197.5</c:v>
                </c:pt>
                <c:pt idx="3">
                  <c:v>205.1</c:v>
                </c:pt>
                <c:pt idx="4">
                  <c:v>212.4</c:v>
                </c:pt>
                <c:pt idx="5">
                  <c:v>216.9</c:v>
                </c:pt>
                <c:pt idx="6">
                  <c:v>232.4</c:v>
                </c:pt>
                <c:pt idx="7">
                  <c:v>227.6</c:v>
                </c:pt>
                <c:pt idx="8">
                  <c:v>224.9</c:v>
                </c:pt>
                <c:pt idx="9">
                  <c:v>224.4</c:v>
                </c:pt>
                <c:pt idx="10">
                  <c:v>227.5</c:v>
                </c:pt>
                <c:pt idx="11">
                  <c:v>232.7</c:v>
                </c:pt>
                <c:pt idx="12">
                  <c:v>241.6</c:v>
                </c:pt>
                <c:pt idx="13">
                  <c:v>247.8</c:v>
                </c:pt>
                <c:pt idx="14">
                  <c:v>256.3</c:v>
                </c:pt>
                <c:pt idx="15">
                  <c:v>263</c:v>
                </c:pt>
                <c:pt idx="16">
                  <c:v>262.39999999999998</c:v>
                </c:pt>
                <c:pt idx="17">
                  <c:v>259.3</c:v>
                </c:pt>
                <c:pt idx="18">
                  <c:v>258.3</c:v>
                </c:pt>
                <c:pt idx="19">
                  <c:v>258.89999999999998</c:v>
                </c:pt>
                <c:pt idx="20">
                  <c:v>252.1</c:v>
                </c:pt>
                <c:pt idx="21">
                  <c:v>245.6</c:v>
                </c:pt>
                <c:pt idx="22">
                  <c:v>243.5</c:v>
                </c:pt>
                <c:pt idx="23">
                  <c:v>241.2</c:v>
                </c:pt>
                <c:pt idx="24">
                  <c:v>241.8</c:v>
                </c:pt>
                <c:pt idx="25">
                  <c:v>239.6</c:v>
                </c:pt>
                <c:pt idx="26">
                  <c:v>236.6</c:v>
                </c:pt>
                <c:pt idx="27">
                  <c:v>234.1</c:v>
                </c:pt>
                <c:pt idx="28">
                  <c:v>230.8</c:v>
                </c:pt>
                <c:pt idx="29">
                  <c:v>239.7</c:v>
                </c:pt>
                <c:pt idx="30">
                  <c:v>232.1</c:v>
                </c:pt>
                <c:pt idx="31">
                  <c:v>233.5</c:v>
                </c:pt>
                <c:pt idx="32">
                  <c:v>232.8</c:v>
                </c:pt>
                <c:pt idx="33">
                  <c:v>229.5</c:v>
                </c:pt>
                <c:pt idx="34">
                  <c:v>228.3</c:v>
                </c:pt>
                <c:pt idx="35">
                  <c:v>229.9</c:v>
                </c:pt>
                <c:pt idx="36">
                  <c:v>234.1</c:v>
                </c:pt>
                <c:pt idx="37">
                  <c:v>236.2</c:v>
                </c:pt>
                <c:pt idx="38">
                  <c:v>238.9</c:v>
                </c:pt>
                <c:pt idx="39">
                  <c:v>238.4</c:v>
                </c:pt>
                <c:pt idx="40">
                  <c:v>248</c:v>
                </c:pt>
                <c:pt idx="41">
                  <c:v>242.7</c:v>
                </c:pt>
                <c:pt idx="42">
                  <c:v>242.3</c:v>
                </c:pt>
                <c:pt idx="43">
                  <c:v>244.2</c:v>
                </c:pt>
                <c:pt idx="44">
                  <c:v>248.2</c:v>
                </c:pt>
                <c:pt idx="45">
                  <c:v>252.8</c:v>
                </c:pt>
                <c:pt idx="46">
                  <c:v>256.5</c:v>
                </c:pt>
                <c:pt idx="47">
                  <c:v>257.8</c:v>
                </c:pt>
                <c:pt idx="48">
                  <c:v>255.8</c:v>
                </c:pt>
                <c:pt idx="49">
                  <c:v>256.89999999999998</c:v>
                </c:pt>
                <c:pt idx="50">
                  <c:v>257.8</c:v>
                </c:pt>
                <c:pt idx="51">
                  <c:v>260.89999999999998</c:v>
                </c:pt>
                <c:pt idx="52">
                  <c:v>271.8</c:v>
                </c:pt>
                <c:pt idx="53">
                  <c:v>263.60000000000002</c:v>
                </c:pt>
                <c:pt idx="54">
                  <c:v>260.7</c:v>
                </c:pt>
                <c:pt idx="55">
                  <c:v>255.6</c:v>
                </c:pt>
                <c:pt idx="56">
                  <c:v>269.8</c:v>
                </c:pt>
                <c:pt idx="57">
                  <c:v>271.89999999999998</c:v>
                </c:pt>
                <c:pt idx="58">
                  <c:v>273.2</c:v>
                </c:pt>
                <c:pt idx="59">
                  <c:v>274.60000000000002</c:v>
                </c:pt>
                <c:pt idx="60">
                  <c:v>277.10000000000002</c:v>
                </c:pt>
                <c:pt idx="61">
                  <c:v>277.39999999999998</c:v>
                </c:pt>
                <c:pt idx="62">
                  <c:v>274.8</c:v>
                </c:pt>
                <c:pt idx="63">
                  <c:v>277.39999999999998</c:v>
                </c:pt>
                <c:pt idx="64">
                  <c:v>277.89999999999998</c:v>
                </c:pt>
                <c:pt idx="65">
                  <c:v>278.8</c:v>
                </c:pt>
                <c:pt idx="66">
                  <c:v>277.60000000000002</c:v>
                </c:pt>
                <c:pt idx="67">
                  <c:v>264.5</c:v>
                </c:pt>
                <c:pt idx="68">
                  <c:v>276.7</c:v>
                </c:pt>
                <c:pt idx="69">
                  <c:v>275.2</c:v>
                </c:pt>
                <c:pt idx="70">
                  <c:v>273.3</c:v>
                </c:pt>
                <c:pt idx="71">
                  <c:v>273.89999999999998</c:v>
                </c:pt>
                <c:pt idx="72">
                  <c:v>275.89999999999998</c:v>
                </c:pt>
                <c:pt idx="73">
                  <c:v>276.10000000000002</c:v>
                </c:pt>
                <c:pt idx="74">
                  <c:v>280.3</c:v>
                </c:pt>
                <c:pt idx="75">
                  <c:v>277.7</c:v>
                </c:pt>
                <c:pt idx="76">
                  <c:v>277.60000000000002</c:v>
                </c:pt>
                <c:pt idx="77">
                  <c:v>277.39999999999998</c:v>
                </c:pt>
                <c:pt idx="78">
                  <c:v>279.39999999999998</c:v>
                </c:pt>
                <c:pt idx="79">
                  <c:v>278</c:v>
                </c:pt>
                <c:pt idx="80">
                  <c:v>276.10000000000002</c:v>
                </c:pt>
                <c:pt idx="81">
                  <c:v>275.10000000000002</c:v>
                </c:pt>
                <c:pt idx="82">
                  <c:v>272.10000000000002</c:v>
                </c:pt>
                <c:pt idx="83">
                  <c:v>269.89999999999998</c:v>
                </c:pt>
                <c:pt idx="84">
                  <c:v>269.89999999999998</c:v>
                </c:pt>
                <c:pt idx="85">
                  <c:v>271.89999999999998</c:v>
                </c:pt>
                <c:pt idx="86">
                  <c:v>277.39999999999998</c:v>
                </c:pt>
                <c:pt idx="87">
                  <c:v>278.7</c:v>
                </c:pt>
                <c:pt idx="88">
                  <c:v>291</c:v>
                </c:pt>
                <c:pt idx="89">
                  <c:v>301.8</c:v>
                </c:pt>
                <c:pt idx="90">
                  <c:v>308.7</c:v>
                </c:pt>
                <c:pt idx="91">
                  <c:v>315.5</c:v>
                </c:pt>
                <c:pt idx="92">
                  <c:v>318.2</c:v>
                </c:pt>
                <c:pt idx="93">
                  <c:v>321.2</c:v>
                </c:pt>
                <c:pt idx="94">
                  <c:v>332.1</c:v>
                </c:pt>
                <c:pt idx="95">
                  <c:v>328.5</c:v>
                </c:pt>
                <c:pt idx="96">
                  <c:v>326.2</c:v>
                </c:pt>
                <c:pt idx="97">
                  <c:v>320.7</c:v>
                </c:pt>
                <c:pt idx="98">
                  <c:v>314.10000000000002</c:v>
                </c:pt>
                <c:pt idx="99">
                  <c:v>309.39999999999998</c:v>
                </c:pt>
                <c:pt idx="100">
                  <c:v>299.89999999999998</c:v>
                </c:pt>
                <c:pt idx="101">
                  <c:v>301.89999999999998</c:v>
                </c:pt>
                <c:pt idx="102">
                  <c:v>287.7</c:v>
                </c:pt>
                <c:pt idx="103">
                  <c:v>284.2</c:v>
                </c:pt>
                <c:pt idx="104">
                  <c:v>261.3</c:v>
                </c:pt>
                <c:pt idx="105">
                  <c:v>266</c:v>
                </c:pt>
                <c:pt idx="106">
                  <c:v>264.7</c:v>
                </c:pt>
                <c:pt idx="107">
                  <c:v>270.7</c:v>
                </c:pt>
                <c:pt idx="108">
                  <c:v>265.10000000000002</c:v>
                </c:pt>
                <c:pt idx="109">
                  <c:v>265.60000000000002</c:v>
                </c:pt>
                <c:pt idx="110">
                  <c:v>261.39999999999998</c:v>
                </c:pt>
                <c:pt idx="111">
                  <c:v>260.3</c:v>
                </c:pt>
                <c:pt idx="112">
                  <c:v>262.39999999999998</c:v>
                </c:pt>
                <c:pt idx="113">
                  <c:v>253.9</c:v>
                </c:pt>
                <c:pt idx="114">
                  <c:v>259.10000000000002</c:v>
                </c:pt>
                <c:pt idx="115">
                  <c:v>263.7</c:v>
                </c:pt>
                <c:pt idx="116">
                  <c:v>265.8</c:v>
                </c:pt>
                <c:pt idx="117">
                  <c:v>268.7</c:v>
                </c:pt>
                <c:pt idx="118">
                  <c:v>270.3</c:v>
                </c:pt>
                <c:pt idx="119">
                  <c:v>274.5</c:v>
                </c:pt>
                <c:pt idx="120">
                  <c:v>273.60000000000002</c:v>
                </c:pt>
                <c:pt idx="121">
                  <c:v>275.5</c:v>
                </c:pt>
                <c:pt idx="122">
                  <c:v>280.2</c:v>
                </c:pt>
                <c:pt idx="123">
                  <c:v>283.2</c:v>
                </c:pt>
                <c:pt idx="124">
                  <c:v>278.2</c:v>
                </c:pt>
                <c:pt idx="125">
                  <c:v>286.5</c:v>
                </c:pt>
                <c:pt idx="126">
                  <c:v>293.8</c:v>
                </c:pt>
                <c:pt idx="127">
                  <c:v>289.7</c:v>
                </c:pt>
                <c:pt idx="128">
                  <c:v>295.39999999999998</c:v>
                </c:pt>
                <c:pt idx="129">
                  <c:v>294.89999999999998</c:v>
                </c:pt>
                <c:pt idx="130">
                  <c:v>294.39999999999998</c:v>
                </c:pt>
                <c:pt idx="131">
                  <c:v>292.60000000000002</c:v>
                </c:pt>
                <c:pt idx="132">
                  <c:v>294.7</c:v>
                </c:pt>
                <c:pt idx="133">
                  <c:v>295</c:v>
                </c:pt>
                <c:pt idx="134">
                  <c:v>289.3</c:v>
                </c:pt>
                <c:pt idx="135">
                  <c:v>287.7</c:v>
                </c:pt>
                <c:pt idx="136">
                  <c:v>296</c:v>
                </c:pt>
                <c:pt idx="137">
                  <c:v>278.89999999999998</c:v>
                </c:pt>
                <c:pt idx="138">
                  <c:v>290.89999999999998</c:v>
                </c:pt>
                <c:pt idx="139">
                  <c:v>305.8</c:v>
                </c:pt>
                <c:pt idx="140">
                  <c:v>321.10000000000002</c:v>
                </c:pt>
                <c:pt idx="141">
                  <c:v>322.8</c:v>
                </c:pt>
                <c:pt idx="142">
                  <c:v>331.5</c:v>
                </c:pt>
                <c:pt idx="143">
                  <c:v>341.1</c:v>
                </c:pt>
                <c:pt idx="144">
                  <c:v>346.6</c:v>
                </c:pt>
                <c:pt idx="145">
                  <c:v>347.1</c:v>
                </c:pt>
                <c:pt idx="146">
                  <c:v>356</c:v>
                </c:pt>
                <c:pt idx="147">
                  <c:v>361.6</c:v>
                </c:pt>
                <c:pt idx="148">
                  <c:v>363.1</c:v>
                </c:pt>
                <c:pt idx="149">
                  <c:v>373.1</c:v>
                </c:pt>
                <c:pt idx="150">
                  <c:v>379.2</c:v>
                </c:pt>
                <c:pt idx="151">
                  <c:v>385.4</c:v>
                </c:pt>
                <c:pt idx="152">
                  <c:v>370.4</c:v>
                </c:pt>
                <c:pt idx="153">
                  <c:v>358.1</c:v>
                </c:pt>
                <c:pt idx="154">
                  <c:v>351.3</c:v>
                </c:pt>
                <c:pt idx="155">
                  <c:v>348.1</c:v>
                </c:pt>
              </c:numCache>
            </c:numRef>
          </c:val>
          <c:smooth val="0"/>
          <c:extLst>
            <c:ext xmlns:c16="http://schemas.microsoft.com/office/drawing/2014/chart" uri="{C3380CC4-5D6E-409C-BE32-E72D297353CC}">
              <c16:uniqueId val="{00000003-55A0-4EC8-976F-D060AB59A30B}"/>
            </c:ext>
          </c:extLst>
        </c:ser>
        <c:ser>
          <c:idx val="4"/>
          <c:order val="4"/>
          <c:tx>
            <c:strRef>
              <c:f>'Graphique 1'!$F$3</c:f>
              <c:strCache>
                <c:ptCount val="1"/>
                <c:pt idx="0">
                  <c:v>Catégorie E</c:v>
                </c:pt>
              </c:strCache>
            </c:strRef>
          </c:tx>
          <c:spPr>
            <a:ln w="28575" cap="rnd">
              <a:solidFill>
                <a:schemeClr val="accent3">
                  <a:lumMod val="60000"/>
                </a:schemeClr>
              </a:solidFill>
              <a:round/>
            </a:ln>
            <a:effectLst/>
          </c:spPr>
          <c:marker>
            <c:symbol val="none"/>
          </c:marker>
          <c:cat>
            <c:numRef>
              <c:f>'Graphique 1'!$A$4:$A$159</c:f>
              <c:numCache>
                <c:formatCode>[$-40C]mmm\-yy;@</c:formatCode>
                <c:ptCount val="156"/>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numCache>
            </c:numRef>
          </c:cat>
          <c:val>
            <c:numRef>
              <c:f>'Graphique 1'!$F$4:$F$159</c:f>
              <c:numCache>
                <c:formatCode>#,##0</c:formatCode>
                <c:ptCount val="156"/>
                <c:pt idx="0">
                  <c:v>225.8</c:v>
                </c:pt>
                <c:pt idx="1">
                  <c:v>227.1</c:v>
                </c:pt>
                <c:pt idx="2">
                  <c:v>229.7</c:v>
                </c:pt>
                <c:pt idx="3">
                  <c:v>233.9</c:v>
                </c:pt>
                <c:pt idx="4">
                  <c:v>237.8</c:v>
                </c:pt>
                <c:pt idx="5">
                  <c:v>239.2</c:v>
                </c:pt>
                <c:pt idx="6">
                  <c:v>244.5</c:v>
                </c:pt>
                <c:pt idx="7">
                  <c:v>249.6</c:v>
                </c:pt>
                <c:pt idx="8">
                  <c:v>261.5</c:v>
                </c:pt>
                <c:pt idx="9">
                  <c:v>271</c:v>
                </c:pt>
                <c:pt idx="10">
                  <c:v>278.89999999999998</c:v>
                </c:pt>
                <c:pt idx="11">
                  <c:v>293.2</c:v>
                </c:pt>
                <c:pt idx="12">
                  <c:v>289.39999999999998</c:v>
                </c:pt>
                <c:pt idx="13">
                  <c:v>300.10000000000002</c:v>
                </c:pt>
                <c:pt idx="14">
                  <c:v>312.5</c:v>
                </c:pt>
                <c:pt idx="15">
                  <c:v>325.2</c:v>
                </c:pt>
                <c:pt idx="16">
                  <c:v>337.3</c:v>
                </c:pt>
                <c:pt idx="17">
                  <c:v>347.3</c:v>
                </c:pt>
                <c:pt idx="18">
                  <c:v>356.6</c:v>
                </c:pt>
                <c:pt idx="19">
                  <c:v>361.8</c:v>
                </c:pt>
                <c:pt idx="20">
                  <c:v>366.4</c:v>
                </c:pt>
                <c:pt idx="21">
                  <c:v>363.2</c:v>
                </c:pt>
                <c:pt idx="22">
                  <c:v>355.4</c:v>
                </c:pt>
                <c:pt idx="23">
                  <c:v>348.8</c:v>
                </c:pt>
                <c:pt idx="24">
                  <c:v>348.8</c:v>
                </c:pt>
                <c:pt idx="25">
                  <c:v>350.3</c:v>
                </c:pt>
                <c:pt idx="26">
                  <c:v>349.9</c:v>
                </c:pt>
                <c:pt idx="27">
                  <c:v>350.4</c:v>
                </c:pt>
                <c:pt idx="28">
                  <c:v>351.2</c:v>
                </c:pt>
                <c:pt idx="29">
                  <c:v>352.8</c:v>
                </c:pt>
                <c:pt idx="30">
                  <c:v>350.2</c:v>
                </c:pt>
                <c:pt idx="31">
                  <c:v>349.3</c:v>
                </c:pt>
                <c:pt idx="32">
                  <c:v>348.8</c:v>
                </c:pt>
                <c:pt idx="33">
                  <c:v>350.4</c:v>
                </c:pt>
                <c:pt idx="34">
                  <c:v>354.2</c:v>
                </c:pt>
                <c:pt idx="35">
                  <c:v>360.4</c:v>
                </c:pt>
                <c:pt idx="36">
                  <c:v>365.6</c:v>
                </c:pt>
                <c:pt idx="37">
                  <c:v>367.1</c:v>
                </c:pt>
                <c:pt idx="38">
                  <c:v>369.3</c:v>
                </c:pt>
                <c:pt idx="39">
                  <c:v>368.9</c:v>
                </c:pt>
                <c:pt idx="40">
                  <c:v>366.8</c:v>
                </c:pt>
                <c:pt idx="41">
                  <c:v>366.1</c:v>
                </c:pt>
                <c:pt idx="42">
                  <c:v>364.3</c:v>
                </c:pt>
                <c:pt idx="43">
                  <c:v>360.7</c:v>
                </c:pt>
                <c:pt idx="44">
                  <c:v>358.9</c:v>
                </c:pt>
                <c:pt idx="45">
                  <c:v>356.9</c:v>
                </c:pt>
                <c:pt idx="46">
                  <c:v>355.5</c:v>
                </c:pt>
                <c:pt idx="47">
                  <c:v>353.4</c:v>
                </c:pt>
                <c:pt idx="48">
                  <c:v>350.6</c:v>
                </c:pt>
                <c:pt idx="49">
                  <c:v>350.1</c:v>
                </c:pt>
                <c:pt idx="50">
                  <c:v>351</c:v>
                </c:pt>
                <c:pt idx="51">
                  <c:v>352.2</c:v>
                </c:pt>
                <c:pt idx="52">
                  <c:v>353.9</c:v>
                </c:pt>
                <c:pt idx="53">
                  <c:v>352.6</c:v>
                </c:pt>
                <c:pt idx="54">
                  <c:v>353.7</c:v>
                </c:pt>
                <c:pt idx="55">
                  <c:v>353.5</c:v>
                </c:pt>
                <c:pt idx="56">
                  <c:v>358.9</c:v>
                </c:pt>
                <c:pt idx="57">
                  <c:v>366.9</c:v>
                </c:pt>
                <c:pt idx="58">
                  <c:v>375.9</c:v>
                </c:pt>
                <c:pt idx="59">
                  <c:v>381</c:v>
                </c:pt>
                <c:pt idx="60">
                  <c:v>385.5</c:v>
                </c:pt>
                <c:pt idx="61">
                  <c:v>390.5</c:v>
                </c:pt>
                <c:pt idx="62">
                  <c:v>393.9</c:v>
                </c:pt>
                <c:pt idx="63">
                  <c:v>396.8</c:v>
                </c:pt>
                <c:pt idx="64">
                  <c:v>396.2</c:v>
                </c:pt>
                <c:pt idx="65">
                  <c:v>397.6</c:v>
                </c:pt>
                <c:pt idx="66">
                  <c:v>394.1</c:v>
                </c:pt>
                <c:pt idx="67">
                  <c:v>393.3</c:v>
                </c:pt>
                <c:pt idx="68">
                  <c:v>391.9</c:v>
                </c:pt>
                <c:pt idx="69">
                  <c:v>389</c:v>
                </c:pt>
                <c:pt idx="70">
                  <c:v>384</c:v>
                </c:pt>
                <c:pt idx="71">
                  <c:v>379.8</c:v>
                </c:pt>
                <c:pt idx="72">
                  <c:v>379.5</c:v>
                </c:pt>
                <c:pt idx="73">
                  <c:v>379.7</c:v>
                </c:pt>
                <c:pt idx="74">
                  <c:v>380</c:v>
                </c:pt>
                <c:pt idx="75">
                  <c:v>382.2</c:v>
                </c:pt>
                <c:pt idx="76">
                  <c:v>382.6</c:v>
                </c:pt>
                <c:pt idx="77">
                  <c:v>396.8</c:v>
                </c:pt>
                <c:pt idx="78">
                  <c:v>402.5</c:v>
                </c:pt>
                <c:pt idx="79">
                  <c:v>403.2</c:v>
                </c:pt>
                <c:pt idx="80">
                  <c:v>406.2</c:v>
                </c:pt>
                <c:pt idx="81">
                  <c:v>411.1</c:v>
                </c:pt>
                <c:pt idx="82">
                  <c:v>418.4</c:v>
                </c:pt>
                <c:pt idx="83">
                  <c:v>422.8</c:v>
                </c:pt>
                <c:pt idx="84">
                  <c:v>422.3</c:v>
                </c:pt>
                <c:pt idx="85">
                  <c:v>423.5</c:v>
                </c:pt>
                <c:pt idx="86">
                  <c:v>426.4</c:v>
                </c:pt>
                <c:pt idx="87">
                  <c:v>426.4</c:v>
                </c:pt>
                <c:pt idx="88">
                  <c:v>431.9</c:v>
                </c:pt>
                <c:pt idx="89">
                  <c:v>431.2</c:v>
                </c:pt>
                <c:pt idx="90">
                  <c:v>431</c:v>
                </c:pt>
                <c:pt idx="91">
                  <c:v>429.3</c:v>
                </c:pt>
                <c:pt idx="92">
                  <c:v>430.3</c:v>
                </c:pt>
                <c:pt idx="93">
                  <c:v>428</c:v>
                </c:pt>
                <c:pt idx="94">
                  <c:v>423.5</c:v>
                </c:pt>
                <c:pt idx="95">
                  <c:v>420.4</c:v>
                </c:pt>
                <c:pt idx="96">
                  <c:v>419.6</c:v>
                </c:pt>
                <c:pt idx="97">
                  <c:v>419</c:v>
                </c:pt>
                <c:pt idx="98">
                  <c:v>420.3</c:v>
                </c:pt>
                <c:pt idx="99">
                  <c:v>422.1</c:v>
                </c:pt>
                <c:pt idx="100">
                  <c:v>420.8</c:v>
                </c:pt>
                <c:pt idx="101">
                  <c:v>424.1</c:v>
                </c:pt>
                <c:pt idx="102">
                  <c:v>422.5</c:v>
                </c:pt>
                <c:pt idx="103">
                  <c:v>420.9</c:v>
                </c:pt>
                <c:pt idx="104">
                  <c:v>407.4</c:v>
                </c:pt>
                <c:pt idx="105">
                  <c:v>398.3</c:v>
                </c:pt>
                <c:pt idx="106">
                  <c:v>391.2</c:v>
                </c:pt>
                <c:pt idx="107">
                  <c:v>386.9</c:v>
                </c:pt>
                <c:pt idx="108">
                  <c:v>378.7</c:v>
                </c:pt>
                <c:pt idx="109">
                  <c:v>373.2</c:v>
                </c:pt>
                <c:pt idx="110">
                  <c:v>362.8</c:v>
                </c:pt>
                <c:pt idx="111">
                  <c:v>359.9</c:v>
                </c:pt>
                <c:pt idx="112">
                  <c:v>359.9</c:v>
                </c:pt>
                <c:pt idx="113">
                  <c:v>358.2</c:v>
                </c:pt>
                <c:pt idx="114">
                  <c:v>355.4</c:v>
                </c:pt>
                <c:pt idx="115">
                  <c:v>354.5</c:v>
                </c:pt>
                <c:pt idx="116">
                  <c:v>347.7</c:v>
                </c:pt>
                <c:pt idx="117">
                  <c:v>347</c:v>
                </c:pt>
                <c:pt idx="118">
                  <c:v>346.6</c:v>
                </c:pt>
                <c:pt idx="119">
                  <c:v>344.6</c:v>
                </c:pt>
                <c:pt idx="120">
                  <c:v>343.7</c:v>
                </c:pt>
                <c:pt idx="121">
                  <c:v>344.7</c:v>
                </c:pt>
                <c:pt idx="122">
                  <c:v>345.9</c:v>
                </c:pt>
                <c:pt idx="123">
                  <c:v>349.8</c:v>
                </c:pt>
                <c:pt idx="124">
                  <c:v>355.5</c:v>
                </c:pt>
                <c:pt idx="125">
                  <c:v>358.1</c:v>
                </c:pt>
                <c:pt idx="126">
                  <c:v>359.9</c:v>
                </c:pt>
                <c:pt idx="127">
                  <c:v>360.7</c:v>
                </c:pt>
                <c:pt idx="128">
                  <c:v>355.4</c:v>
                </c:pt>
                <c:pt idx="129">
                  <c:v>355.5</c:v>
                </c:pt>
                <c:pt idx="130">
                  <c:v>354.5</c:v>
                </c:pt>
                <c:pt idx="131">
                  <c:v>350</c:v>
                </c:pt>
                <c:pt idx="132">
                  <c:v>349.2</c:v>
                </c:pt>
                <c:pt idx="133">
                  <c:v>349.1</c:v>
                </c:pt>
                <c:pt idx="134">
                  <c:v>343.8</c:v>
                </c:pt>
                <c:pt idx="135">
                  <c:v>335.1</c:v>
                </c:pt>
                <c:pt idx="136">
                  <c:v>326.7</c:v>
                </c:pt>
                <c:pt idx="137">
                  <c:v>321.3</c:v>
                </c:pt>
                <c:pt idx="138">
                  <c:v>316.2</c:v>
                </c:pt>
                <c:pt idx="139">
                  <c:v>313.39999999999998</c:v>
                </c:pt>
                <c:pt idx="140">
                  <c:v>317.7</c:v>
                </c:pt>
                <c:pt idx="141">
                  <c:v>320.5</c:v>
                </c:pt>
                <c:pt idx="142">
                  <c:v>321.60000000000002</c:v>
                </c:pt>
                <c:pt idx="143">
                  <c:v>321.8</c:v>
                </c:pt>
                <c:pt idx="144">
                  <c:v>323.39999999999998</c:v>
                </c:pt>
                <c:pt idx="145">
                  <c:v>326.10000000000002</c:v>
                </c:pt>
                <c:pt idx="146">
                  <c:v>332.4</c:v>
                </c:pt>
                <c:pt idx="147">
                  <c:v>338.6</c:v>
                </c:pt>
                <c:pt idx="148">
                  <c:v>346.3</c:v>
                </c:pt>
                <c:pt idx="149">
                  <c:v>353.4</c:v>
                </c:pt>
                <c:pt idx="150">
                  <c:v>356.6</c:v>
                </c:pt>
                <c:pt idx="151">
                  <c:v>356.3</c:v>
                </c:pt>
                <c:pt idx="152">
                  <c:v>357.9</c:v>
                </c:pt>
                <c:pt idx="153">
                  <c:v>358.3</c:v>
                </c:pt>
                <c:pt idx="154">
                  <c:v>360.3</c:v>
                </c:pt>
                <c:pt idx="155">
                  <c:v>363.4</c:v>
                </c:pt>
              </c:numCache>
            </c:numRef>
          </c:val>
          <c:smooth val="0"/>
          <c:extLst>
            <c:ext xmlns:c16="http://schemas.microsoft.com/office/drawing/2014/chart" uri="{C3380CC4-5D6E-409C-BE32-E72D297353CC}">
              <c16:uniqueId val="{00000004-55A0-4EC8-976F-D060AB59A30B}"/>
            </c:ext>
          </c:extLst>
        </c:ser>
        <c:dLbls>
          <c:showLegendKey val="0"/>
          <c:showVal val="0"/>
          <c:showCatName val="0"/>
          <c:showSerName val="0"/>
          <c:showPercent val="0"/>
          <c:showBubbleSize val="0"/>
        </c:dLbls>
        <c:marker val="1"/>
        <c:smooth val="0"/>
        <c:axId val="547439384"/>
        <c:axId val="547439712"/>
      </c:lineChart>
      <c:dateAx>
        <c:axId val="540418456"/>
        <c:scaling>
          <c:orientation val="minMax"/>
          <c:max val="44531"/>
          <c:min val="3981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Catégories B, C,</a:t>
                </a:r>
                <a:r>
                  <a:rPr lang="fr-FR" baseline="0"/>
                  <a:t> D et E</a:t>
                </a:r>
                <a:endParaRPr lang="fr-FR"/>
              </a:p>
            </c:rich>
          </c:tx>
          <c:layout>
            <c:manualLayout>
              <c:xMode val="edge"/>
              <c:yMode val="edge"/>
              <c:x val="0.76109576832289305"/>
              <c:y val="2.105242348762024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40C]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0418784"/>
        <c:crosses val="autoZero"/>
        <c:auto val="1"/>
        <c:lblOffset val="100"/>
        <c:baseTimeUnit val="months"/>
        <c:majorUnit val="12"/>
        <c:majorTimeUnit val="months"/>
      </c:dateAx>
      <c:valAx>
        <c:axId val="540418784"/>
        <c:scaling>
          <c:orientation val="minMax"/>
          <c:max val="4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0418456"/>
        <c:crosses val="autoZero"/>
        <c:crossBetween val="between"/>
      </c:valAx>
      <c:valAx>
        <c:axId val="547439712"/>
        <c:scaling>
          <c:orientation val="minMax"/>
          <c:max val="16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439384"/>
        <c:crosses val="max"/>
        <c:crossBetween val="between"/>
      </c:valAx>
      <c:dateAx>
        <c:axId val="547439384"/>
        <c:scaling>
          <c:orientation val="minMax"/>
        </c:scaling>
        <c:delete val="1"/>
        <c:axPos val="t"/>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Catégorie</a:t>
                </a:r>
                <a:r>
                  <a:rPr lang="fr-FR" baseline="0"/>
                  <a:t> A</a:t>
                </a:r>
                <a:endParaRPr lang="fr-FR"/>
              </a:p>
            </c:rich>
          </c:tx>
          <c:layout>
            <c:manualLayout>
              <c:xMode val="edge"/>
              <c:yMode val="edge"/>
              <c:x val="1.2963240278934514E-2"/>
              <c:y val="1.07982471242898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40C]mmm\-yy;@" sourceLinked="1"/>
        <c:majorTickMark val="out"/>
        <c:minorTickMark val="none"/>
        <c:tickLblPos val="nextTo"/>
        <c:crossAx val="547439712"/>
        <c:crosses val="max"/>
        <c:auto val="1"/>
        <c:lblOffset val="100"/>
        <c:baseTimeUnit val="months"/>
        <c:majorUnit val="1"/>
        <c:minorUnit val="1"/>
      </c:dateAx>
      <c:spPr>
        <a:noFill/>
        <a:ln>
          <a:noFill/>
        </a:ln>
        <a:effectLst/>
      </c:spPr>
    </c:plotArea>
    <c:legend>
      <c:legendPos val="b"/>
      <c:layout>
        <c:manualLayout>
          <c:xMode val="edge"/>
          <c:yMode val="edge"/>
          <c:x val="0.05"/>
          <c:y val="0.93220179571071149"/>
          <c:w val="0.9"/>
          <c:h val="6.77982042892884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'Graphique 2'!$B$3</c:f>
              <c:strCache>
                <c:ptCount val="1"/>
                <c:pt idx="0">
                  <c:v>De 79 à moins de 100 heures</c:v>
                </c:pt>
              </c:strCache>
            </c:strRef>
          </c:tx>
          <c:spPr>
            <a:ln w="28575" cap="rnd">
              <a:solidFill>
                <a:schemeClr val="accent1"/>
              </a:solidFill>
              <a:round/>
            </a:ln>
            <a:effectLst/>
          </c:spPr>
          <c:marker>
            <c:symbol val="none"/>
          </c:marker>
          <c:cat>
            <c:numRef>
              <c:f>'Graphique 2'!$A$4:$A$324</c:f>
              <c:numCache>
                <c:formatCode>[$-40C]mmm\-yy;@</c:formatCode>
                <c:ptCount val="32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numCache>
            </c:numRef>
          </c:cat>
          <c:val>
            <c:numRef>
              <c:f>'Graphique 2'!$B$4:$B$324</c:f>
              <c:numCache>
                <c:formatCode>#\ ##0.0</c:formatCode>
                <c:ptCount val="321"/>
                <c:pt idx="0">
                  <c:v>127.6</c:v>
                </c:pt>
                <c:pt idx="1">
                  <c:v>126.6</c:v>
                </c:pt>
                <c:pt idx="2">
                  <c:v>129.4</c:v>
                </c:pt>
                <c:pt idx="3">
                  <c:v>132.5</c:v>
                </c:pt>
                <c:pt idx="4">
                  <c:v>137.19999999999999</c:v>
                </c:pt>
                <c:pt idx="5">
                  <c:v>139.5</c:v>
                </c:pt>
                <c:pt idx="6">
                  <c:v>140.80000000000001</c:v>
                </c:pt>
                <c:pt idx="7">
                  <c:v>135.19999999999999</c:v>
                </c:pt>
                <c:pt idx="8">
                  <c:v>144.30000000000001</c:v>
                </c:pt>
                <c:pt idx="9">
                  <c:v>145.9</c:v>
                </c:pt>
                <c:pt idx="10">
                  <c:v>146.6</c:v>
                </c:pt>
                <c:pt idx="11">
                  <c:v>150.9</c:v>
                </c:pt>
                <c:pt idx="12">
                  <c:v>151.19999999999999</c:v>
                </c:pt>
                <c:pt idx="13">
                  <c:v>148.5</c:v>
                </c:pt>
                <c:pt idx="14">
                  <c:v>151.19999999999999</c:v>
                </c:pt>
                <c:pt idx="15">
                  <c:v>149.69999999999999</c:v>
                </c:pt>
                <c:pt idx="16">
                  <c:v>152.5</c:v>
                </c:pt>
                <c:pt idx="17">
                  <c:v>153.9</c:v>
                </c:pt>
                <c:pt idx="18">
                  <c:v>154.4</c:v>
                </c:pt>
                <c:pt idx="19">
                  <c:v>156.30000000000001</c:v>
                </c:pt>
                <c:pt idx="20">
                  <c:v>158.5</c:v>
                </c:pt>
                <c:pt idx="21">
                  <c:v>157.30000000000001</c:v>
                </c:pt>
                <c:pt idx="22">
                  <c:v>161.19999999999999</c:v>
                </c:pt>
                <c:pt idx="23">
                  <c:v>160</c:v>
                </c:pt>
                <c:pt idx="24">
                  <c:v>159.1</c:v>
                </c:pt>
                <c:pt idx="25">
                  <c:v>162.69999999999999</c:v>
                </c:pt>
                <c:pt idx="26">
                  <c:v>166.3</c:v>
                </c:pt>
                <c:pt idx="27">
                  <c:v>166.2</c:v>
                </c:pt>
                <c:pt idx="28">
                  <c:v>163.30000000000001</c:v>
                </c:pt>
                <c:pt idx="29">
                  <c:v>174.1</c:v>
                </c:pt>
                <c:pt idx="30">
                  <c:v>172.5</c:v>
                </c:pt>
                <c:pt idx="31">
                  <c:v>174.1</c:v>
                </c:pt>
                <c:pt idx="32">
                  <c:v>171.7</c:v>
                </c:pt>
                <c:pt idx="33">
                  <c:v>169.4</c:v>
                </c:pt>
                <c:pt idx="34">
                  <c:v>172.8</c:v>
                </c:pt>
                <c:pt idx="35">
                  <c:v>177.1</c:v>
                </c:pt>
                <c:pt idx="36">
                  <c:v>171.2</c:v>
                </c:pt>
                <c:pt idx="37">
                  <c:v>186.1</c:v>
                </c:pt>
                <c:pt idx="38">
                  <c:v>180.4</c:v>
                </c:pt>
                <c:pt idx="39">
                  <c:v>180.1</c:v>
                </c:pt>
                <c:pt idx="40">
                  <c:v>181.9</c:v>
                </c:pt>
                <c:pt idx="41">
                  <c:v>180.4</c:v>
                </c:pt>
                <c:pt idx="42">
                  <c:v>183.9</c:v>
                </c:pt>
                <c:pt idx="43">
                  <c:v>185.3</c:v>
                </c:pt>
                <c:pt idx="44">
                  <c:v>184.1</c:v>
                </c:pt>
                <c:pt idx="45">
                  <c:v>187.6</c:v>
                </c:pt>
                <c:pt idx="46">
                  <c:v>186.6</c:v>
                </c:pt>
                <c:pt idx="47">
                  <c:v>194.7</c:v>
                </c:pt>
                <c:pt idx="48">
                  <c:v>188.2</c:v>
                </c:pt>
                <c:pt idx="49">
                  <c:v>195.4</c:v>
                </c:pt>
                <c:pt idx="50">
                  <c:v>191.5</c:v>
                </c:pt>
                <c:pt idx="51">
                  <c:v>193.5</c:v>
                </c:pt>
                <c:pt idx="52">
                  <c:v>192.8</c:v>
                </c:pt>
                <c:pt idx="53">
                  <c:v>187.9</c:v>
                </c:pt>
                <c:pt idx="54">
                  <c:v>192.8</c:v>
                </c:pt>
                <c:pt idx="55">
                  <c:v>191.5</c:v>
                </c:pt>
                <c:pt idx="56">
                  <c:v>188.7</c:v>
                </c:pt>
                <c:pt idx="57">
                  <c:v>198.9</c:v>
                </c:pt>
                <c:pt idx="58">
                  <c:v>198.9</c:v>
                </c:pt>
                <c:pt idx="59">
                  <c:v>197.8</c:v>
                </c:pt>
                <c:pt idx="60">
                  <c:v>203.8</c:v>
                </c:pt>
                <c:pt idx="61">
                  <c:v>194.8</c:v>
                </c:pt>
                <c:pt idx="62">
                  <c:v>196.3</c:v>
                </c:pt>
                <c:pt idx="63">
                  <c:v>201.2</c:v>
                </c:pt>
                <c:pt idx="64">
                  <c:v>202.7</c:v>
                </c:pt>
                <c:pt idx="65">
                  <c:v>198.3</c:v>
                </c:pt>
                <c:pt idx="66">
                  <c:v>197.9</c:v>
                </c:pt>
                <c:pt idx="67">
                  <c:v>190.8</c:v>
                </c:pt>
                <c:pt idx="68">
                  <c:v>203</c:v>
                </c:pt>
                <c:pt idx="69">
                  <c:v>214.4</c:v>
                </c:pt>
                <c:pt idx="70">
                  <c:v>207</c:v>
                </c:pt>
                <c:pt idx="71">
                  <c:v>202.6</c:v>
                </c:pt>
                <c:pt idx="72">
                  <c:v>214.9</c:v>
                </c:pt>
                <c:pt idx="73">
                  <c:v>204.9</c:v>
                </c:pt>
                <c:pt idx="74">
                  <c:v>211.3</c:v>
                </c:pt>
                <c:pt idx="75">
                  <c:v>212.9</c:v>
                </c:pt>
                <c:pt idx="76">
                  <c:v>214.8</c:v>
                </c:pt>
                <c:pt idx="77">
                  <c:v>217.8</c:v>
                </c:pt>
                <c:pt idx="78">
                  <c:v>223.2</c:v>
                </c:pt>
                <c:pt idx="79">
                  <c:v>204</c:v>
                </c:pt>
                <c:pt idx="80">
                  <c:v>215.9</c:v>
                </c:pt>
                <c:pt idx="81">
                  <c:v>210.2</c:v>
                </c:pt>
                <c:pt idx="82">
                  <c:v>208.3</c:v>
                </c:pt>
                <c:pt idx="83">
                  <c:v>219.9</c:v>
                </c:pt>
                <c:pt idx="84">
                  <c:v>226</c:v>
                </c:pt>
                <c:pt idx="85">
                  <c:v>209.7</c:v>
                </c:pt>
                <c:pt idx="86">
                  <c:v>218.1</c:v>
                </c:pt>
                <c:pt idx="87">
                  <c:v>209.9</c:v>
                </c:pt>
                <c:pt idx="88">
                  <c:v>209.9</c:v>
                </c:pt>
                <c:pt idx="89">
                  <c:v>216.4</c:v>
                </c:pt>
                <c:pt idx="90">
                  <c:v>216.5</c:v>
                </c:pt>
                <c:pt idx="91">
                  <c:v>222.7</c:v>
                </c:pt>
                <c:pt idx="92">
                  <c:v>221.9</c:v>
                </c:pt>
                <c:pt idx="93">
                  <c:v>219.2</c:v>
                </c:pt>
                <c:pt idx="94">
                  <c:v>221.1</c:v>
                </c:pt>
                <c:pt idx="95">
                  <c:v>221.6</c:v>
                </c:pt>
                <c:pt idx="96">
                  <c:v>243.3</c:v>
                </c:pt>
                <c:pt idx="97">
                  <c:v>226</c:v>
                </c:pt>
                <c:pt idx="98">
                  <c:v>218.7</c:v>
                </c:pt>
                <c:pt idx="99">
                  <c:v>222.6</c:v>
                </c:pt>
                <c:pt idx="100">
                  <c:v>220.8</c:v>
                </c:pt>
                <c:pt idx="101">
                  <c:v>221.3</c:v>
                </c:pt>
                <c:pt idx="102">
                  <c:v>222.4</c:v>
                </c:pt>
                <c:pt idx="103">
                  <c:v>227.7</c:v>
                </c:pt>
                <c:pt idx="104">
                  <c:v>225.5</c:v>
                </c:pt>
                <c:pt idx="105">
                  <c:v>227.6</c:v>
                </c:pt>
                <c:pt idx="106">
                  <c:v>225.2</c:v>
                </c:pt>
                <c:pt idx="107">
                  <c:v>213.1</c:v>
                </c:pt>
                <c:pt idx="108">
                  <c:v>212.6</c:v>
                </c:pt>
                <c:pt idx="109">
                  <c:v>224.2</c:v>
                </c:pt>
                <c:pt idx="110">
                  <c:v>216.1</c:v>
                </c:pt>
                <c:pt idx="111">
                  <c:v>216.6</c:v>
                </c:pt>
                <c:pt idx="112">
                  <c:v>224.4</c:v>
                </c:pt>
                <c:pt idx="113">
                  <c:v>208.4</c:v>
                </c:pt>
                <c:pt idx="114">
                  <c:v>215.9</c:v>
                </c:pt>
                <c:pt idx="115">
                  <c:v>215.5</c:v>
                </c:pt>
                <c:pt idx="116">
                  <c:v>211.2</c:v>
                </c:pt>
                <c:pt idx="117">
                  <c:v>216.4</c:v>
                </c:pt>
                <c:pt idx="118">
                  <c:v>211.8</c:v>
                </c:pt>
                <c:pt idx="119">
                  <c:v>214.8</c:v>
                </c:pt>
                <c:pt idx="120">
                  <c:v>215.6</c:v>
                </c:pt>
                <c:pt idx="121">
                  <c:v>218.3</c:v>
                </c:pt>
                <c:pt idx="122">
                  <c:v>213.1</c:v>
                </c:pt>
                <c:pt idx="123">
                  <c:v>220.9</c:v>
                </c:pt>
                <c:pt idx="124">
                  <c:v>209.7</c:v>
                </c:pt>
                <c:pt idx="125">
                  <c:v>211.1</c:v>
                </c:pt>
                <c:pt idx="126">
                  <c:v>208.3</c:v>
                </c:pt>
                <c:pt idx="127">
                  <c:v>203.8</c:v>
                </c:pt>
                <c:pt idx="128">
                  <c:v>202.8</c:v>
                </c:pt>
                <c:pt idx="129">
                  <c:v>205.9</c:v>
                </c:pt>
                <c:pt idx="130">
                  <c:v>202.8</c:v>
                </c:pt>
                <c:pt idx="131">
                  <c:v>202.6</c:v>
                </c:pt>
                <c:pt idx="132">
                  <c:v>200.4</c:v>
                </c:pt>
                <c:pt idx="133">
                  <c:v>202.3</c:v>
                </c:pt>
                <c:pt idx="134">
                  <c:v>280.7</c:v>
                </c:pt>
                <c:pt idx="135">
                  <c:v>140</c:v>
                </c:pt>
                <c:pt idx="136">
                  <c:v>158.30000000000001</c:v>
                </c:pt>
                <c:pt idx="137">
                  <c:v>178.8</c:v>
                </c:pt>
                <c:pt idx="138">
                  <c:v>191.7</c:v>
                </c:pt>
                <c:pt idx="139">
                  <c:v>194.6</c:v>
                </c:pt>
                <c:pt idx="140">
                  <c:v>202.4</c:v>
                </c:pt>
                <c:pt idx="141">
                  <c:v>200.8</c:v>
                </c:pt>
                <c:pt idx="142">
                  <c:v>185.1</c:v>
                </c:pt>
                <c:pt idx="143">
                  <c:v>195.3</c:v>
                </c:pt>
                <c:pt idx="144">
                  <c:v>191.3</c:v>
                </c:pt>
                <c:pt idx="145">
                  <c:v>194.6</c:v>
                </c:pt>
                <c:pt idx="146">
                  <c:v>202.3</c:v>
                </c:pt>
                <c:pt idx="147">
                  <c:v>190.7</c:v>
                </c:pt>
                <c:pt idx="148">
                  <c:v>199.3</c:v>
                </c:pt>
                <c:pt idx="149">
                  <c:v>204.6</c:v>
                </c:pt>
                <c:pt idx="150">
                  <c:v>205.5</c:v>
                </c:pt>
                <c:pt idx="151">
                  <c:v>211.9</c:v>
                </c:pt>
                <c:pt idx="152">
                  <c:v>207.5</c:v>
                </c:pt>
                <c:pt idx="153">
                  <c:v>199.9</c:v>
                </c:pt>
                <c:pt idx="154">
                  <c:v>207.2</c:v>
                </c:pt>
                <c:pt idx="155">
                  <c:v>207.6</c:v>
                </c:pt>
              </c:numCache>
            </c:numRef>
          </c:val>
          <c:smooth val="0"/>
          <c:extLst>
            <c:ext xmlns:c16="http://schemas.microsoft.com/office/drawing/2014/chart" uri="{C3380CC4-5D6E-409C-BE32-E72D297353CC}">
              <c16:uniqueId val="{00000000-27C9-405F-BBA0-2B707248BADE}"/>
            </c:ext>
          </c:extLst>
        </c:ser>
        <c:ser>
          <c:idx val="1"/>
          <c:order val="1"/>
          <c:tx>
            <c:strRef>
              <c:f>'Graphique 2'!$C$3</c:f>
              <c:strCache>
                <c:ptCount val="1"/>
                <c:pt idx="0">
                  <c:v>De 100 à moins de 120 heures</c:v>
                </c:pt>
              </c:strCache>
            </c:strRef>
          </c:tx>
          <c:spPr>
            <a:ln w="28575" cap="rnd">
              <a:solidFill>
                <a:schemeClr val="accent3"/>
              </a:solidFill>
              <a:round/>
            </a:ln>
            <a:effectLst/>
          </c:spPr>
          <c:marker>
            <c:symbol val="none"/>
          </c:marker>
          <c:cat>
            <c:numRef>
              <c:f>'Graphique 2'!$A$4:$A$324</c:f>
              <c:numCache>
                <c:formatCode>[$-40C]mmm\-yy;@</c:formatCode>
                <c:ptCount val="32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numCache>
            </c:numRef>
          </c:cat>
          <c:val>
            <c:numRef>
              <c:f>'Graphique 2'!$C$4:$C$324</c:f>
              <c:numCache>
                <c:formatCode>#\ ##0.0</c:formatCode>
                <c:ptCount val="321"/>
                <c:pt idx="0">
                  <c:v>108.1</c:v>
                </c:pt>
                <c:pt idx="1">
                  <c:v>108.4</c:v>
                </c:pt>
                <c:pt idx="2">
                  <c:v>106.7</c:v>
                </c:pt>
                <c:pt idx="3">
                  <c:v>106.7</c:v>
                </c:pt>
                <c:pt idx="4">
                  <c:v>108.6</c:v>
                </c:pt>
                <c:pt idx="5">
                  <c:v>117.5</c:v>
                </c:pt>
                <c:pt idx="6">
                  <c:v>117.3</c:v>
                </c:pt>
                <c:pt idx="7">
                  <c:v>121.4</c:v>
                </c:pt>
                <c:pt idx="8">
                  <c:v>121.8</c:v>
                </c:pt>
                <c:pt idx="9">
                  <c:v>123.6</c:v>
                </c:pt>
                <c:pt idx="10">
                  <c:v>122.3</c:v>
                </c:pt>
                <c:pt idx="11">
                  <c:v>122.1</c:v>
                </c:pt>
                <c:pt idx="12">
                  <c:v>125.5</c:v>
                </c:pt>
                <c:pt idx="13">
                  <c:v>129.4</c:v>
                </c:pt>
                <c:pt idx="14">
                  <c:v>126.6</c:v>
                </c:pt>
                <c:pt idx="15">
                  <c:v>129.69999999999999</c:v>
                </c:pt>
                <c:pt idx="16">
                  <c:v>128.80000000000001</c:v>
                </c:pt>
                <c:pt idx="17">
                  <c:v>131.5</c:v>
                </c:pt>
                <c:pt idx="18">
                  <c:v>131.19999999999999</c:v>
                </c:pt>
                <c:pt idx="19">
                  <c:v>133.69999999999999</c:v>
                </c:pt>
                <c:pt idx="20">
                  <c:v>133.4</c:v>
                </c:pt>
                <c:pt idx="21">
                  <c:v>134.9</c:v>
                </c:pt>
                <c:pt idx="22">
                  <c:v>134.30000000000001</c:v>
                </c:pt>
                <c:pt idx="23">
                  <c:v>133.6</c:v>
                </c:pt>
                <c:pt idx="24">
                  <c:v>137.1</c:v>
                </c:pt>
                <c:pt idx="25">
                  <c:v>135.5</c:v>
                </c:pt>
                <c:pt idx="26">
                  <c:v>138.5</c:v>
                </c:pt>
                <c:pt idx="27">
                  <c:v>139.4</c:v>
                </c:pt>
                <c:pt idx="28">
                  <c:v>135.9</c:v>
                </c:pt>
                <c:pt idx="29">
                  <c:v>139.9</c:v>
                </c:pt>
                <c:pt idx="30">
                  <c:v>140.4</c:v>
                </c:pt>
                <c:pt idx="31">
                  <c:v>142.4</c:v>
                </c:pt>
                <c:pt idx="32">
                  <c:v>145.4</c:v>
                </c:pt>
                <c:pt idx="33">
                  <c:v>139.6</c:v>
                </c:pt>
                <c:pt idx="34">
                  <c:v>142.1</c:v>
                </c:pt>
                <c:pt idx="35">
                  <c:v>141.30000000000001</c:v>
                </c:pt>
                <c:pt idx="36">
                  <c:v>140.6</c:v>
                </c:pt>
                <c:pt idx="37">
                  <c:v>141.1</c:v>
                </c:pt>
                <c:pt idx="38">
                  <c:v>146.19999999999999</c:v>
                </c:pt>
                <c:pt idx="39">
                  <c:v>145.6</c:v>
                </c:pt>
                <c:pt idx="40">
                  <c:v>146.9</c:v>
                </c:pt>
                <c:pt idx="41">
                  <c:v>148.4</c:v>
                </c:pt>
                <c:pt idx="42">
                  <c:v>153.5</c:v>
                </c:pt>
                <c:pt idx="43">
                  <c:v>150.69999999999999</c:v>
                </c:pt>
                <c:pt idx="44">
                  <c:v>151</c:v>
                </c:pt>
                <c:pt idx="45">
                  <c:v>148.80000000000001</c:v>
                </c:pt>
                <c:pt idx="46">
                  <c:v>153.9</c:v>
                </c:pt>
                <c:pt idx="47">
                  <c:v>164.9</c:v>
                </c:pt>
                <c:pt idx="48">
                  <c:v>151.6</c:v>
                </c:pt>
                <c:pt idx="49">
                  <c:v>153.80000000000001</c:v>
                </c:pt>
                <c:pt idx="50">
                  <c:v>154.9</c:v>
                </c:pt>
                <c:pt idx="51">
                  <c:v>153.1</c:v>
                </c:pt>
                <c:pt idx="52">
                  <c:v>155.69999999999999</c:v>
                </c:pt>
                <c:pt idx="53">
                  <c:v>154</c:v>
                </c:pt>
                <c:pt idx="54">
                  <c:v>157.69999999999999</c:v>
                </c:pt>
                <c:pt idx="55">
                  <c:v>155.1</c:v>
                </c:pt>
                <c:pt idx="56">
                  <c:v>156.19999999999999</c:v>
                </c:pt>
                <c:pt idx="57">
                  <c:v>161</c:v>
                </c:pt>
                <c:pt idx="58">
                  <c:v>157.30000000000001</c:v>
                </c:pt>
                <c:pt idx="59">
                  <c:v>180.8</c:v>
                </c:pt>
                <c:pt idx="60">
                  <c:v>162.80000000000001</c:v>
                </c:pt>
                <c:pt idx="61">
                  <c:v>163.30000000000001</c:v>
                </c:pt>
                <c:pt idx="62">
                  <c:v>163.69999999999999</c:v>
                </c:pt>
                <c:pt idx="63">
                  <c:v>165.6</c:v>
                </c:pt>
                <c:pt idx="64">
                  <c:v>171.3</c:v>
                </c:pt>
                <c:pt idx="65">
                  <c:v>169</c:v>
                </c:pt>
                <c:pt idx="66">
                  <c:v>171.5</c:v>
                </c:pt>
                <c:pt idx="67">
                  <c:v>173.1</c:v>
                </c:pt>
                <c:pt idx="68">
                  <c:v>176.9</c:v>
                </c:pt>
                <c:pt idx="69">
                  <c:v>180.2</c:v>
                </c:pt>
                <c:pt idx="70">
                  <c:v>181</c:v>
                </c:pt>
                <c:pt idx="71">
                  <c:v>184.8</c:v>
                </c:pt>
                <c:pt idx="72">
                  <c:v>186.8</c:v>
                </c:pt>
                <c:pt idx="73">
                  <c:v>195.9</c:v>
                </c:pt>
                <c:pt idx="74">
                  <c:v>194.5</c:v>
                </c:pt>
                <c:pt idx="75">
                  <c:v>195.8</c:v>
                </c:pt>
                <c:pt idx="76">
                  <c:v>207.1</c:v>
                </c:pt>
                <c:pt idx="77">
                  <c:v>195.6</c:v>
                </c:pt>
                <c:pt idx="78">
                  <c:v>191.9</c:v>
                </c:pt>
                <c:pt idx="79">
                  <c:v>195.4</c:v>
                </c:pt>
                <c:pt idx="80">
                  <c:v>190.3</c:v>
                </c:pt>
                <c:pt idx="81">
                  <c:v>189.3</c:v>
                </c:pt>
                <c:pt idx="82">
                  <c:v>189.7</c:v>
                </c:pt>
                <c:pt idx="83">
                  <c:v>186.5</c:v>
                </c:pt>
                <c:pt idx="84">
                  <c:v>188.9</c:v>
                </c:pt>
                <c:pt idx="85">
                  <c:v>191.9</c:v>
                </c:pt>
                <c:pt idx="86">
                  <c:v>197.5</c:v>
                </c:pt>
                <c:pt idx="87">
                  <c:v>192.9</c:v>
                </c:pt>
                <c:pt idx="88">
                  <c:v>191.5</c:v>
                </c:pt>
                <c:pt idx="89">
                  <c:v>195.6</c:v>
                </c:pt>
                <c:pt idx="90">
                  <c:v>198.2</c:v>
                </c:pt>
                <c:pt idx="91">
                  <c:v>206.4</c:v>
                </c:pt>
                <c:pt idx="92">
                  <c:v>204</c:v>
                </c:pt>
                <c:pt idx="93">
                  <c:v>201.6</c:v>
                </c:pt>
                <c:pt idx="94">
                  <c:v>198.2</c:v>
                </c:pt>
                <c:pt idx="95">
                  <c:v>194.4</c:v>
                </c:pt>
                <c:pt idx="96">
                  <c:v>200</c:v>
                </c:pt>
                <c:pt idx="97">
                  <c:v>198.1</c:v>
                </c:pt>
                <c:pt idx="98">
                  <c:v>202.1</c:v>
                </c:pt>
                <c:pt idx="99">
                  <c:v>204.5</c:v>
                </c:pt>
                <c:pt idx="100">
                  <c:v>203.9</c:v>
                </c:pt>
                <c:pt idx="101">
                  <c:v>207.6</c:v>
                </c:pt>
                <c:pt idx="102">
                  <c:v>206.5</c:v>
                </c:pt>
                <c:pt idx="103">
                  <c:v>210.2</c:v>
                </c:pt>
                <c:pt idx="104">
                  <c:v>211.6</c:v>
                </c:pt>
                <c:pt idx="105">
                  <c:v>210.5</c:v>
                </c:pt>
                <c:pt idx="106">
                  <c:v>212.5</c:v>
                </c:pt>
                <c:pt idx="107">
                  <c:v>221.6</c:v>
                </c:pt>
                <c:pt idx="108">
                  <c:v>214.5</c:v>
                </c:pt>
                <c:pt idx="109">
                  <c:v>217.8</c:v>
                </c:pt>
                <c:pt idx="110">
                  <c:v>219.1</c:v>
                </c:pt>
                <c:pt idx="111">
                  <c:v>215.2</c:v>
                </c:pt>
                <c:pt idx="112">
                  <c:v>220.5</c:v>
                </c:pt>
                <c:pt idx="113">
                  <c:v>211.6</c:v>
                </c:pt>
                <c:pt idx="114">
                  <c:v>221.1</c:v>
                </c:pt>
                <c:pt idx="115">
                  <c:v>214.9</c:v>
                </c:pt>
                <c:pt idx="116">
                  <c:v>215.1</c:v>
                </c:pt>
                <c:pt idx="117">
                  <c:v>215.3</c:v>
                </c:pt>
                <c:pt idx="118">
                  <c:v>217.9</c:v>
                </c:pt>
                <c:pt idx="119">
                  <c:v>232.6</c:v>
                </c:pt>
                <c:pt idx="120">
                  <c:v>212.9</c:v>
                </c:pt>
                <c:pt idx="121">
                  <c:v>210.7</c:v>
                </c:pt>
                <c:pt idx="122">
                  <c:v>211.6</c:v>
                </c:pt>
                <c:pt idx="123">
                  <c:v>215</c:v>
                </c:pt>
                <c:pt idx="124">
                  <c:v>201.7</c:v>
                </c:pt>
                <c:pt idx="125">
                  <c:v>206</c:v>
                </c:pt>
                <c:pt idx="126">
                  <c:v>210.2</c:v>
                </c:pt>
                <c:pt idx="127">
                  <c:v>198.7</c:v>
                </c:pt>
                <c:pt idx="128">
                  <c:v>208.2</c:v>
                </c:pt>
                <c:pt idx="129">
                  <c:v>208</c:v>
                </c:pt>
                <c:pt idx="130">
                  <c:v>198.2</c:v>
                </c:pt>
                <c:pt idx="131">
                  <c:v>220</c:v>
                </c:pt>
                <c:pt idx="132">
                  <c:v>202.8</c:v>
                </c:pt>
                <c:pt idx="133">
                  <c:v>205.3</c:v>
                </c:pt>
                <c:pt idx="134">
                  <c:v>186.8</c:v>
                </c:pt>
                <c:pt idx="135">
                  <c:v>120.8</c:v>
                </c:pt>
                <c:pt idx="136">
                  <c:v>143.9</c:v>
                </c:pt>
                <c:pt idx="137">
                  <c:v>167.9</c:v>
                </c:pt>
                <c:pt idx="138">
                  <c:v>181</c:v>
                </c:pt>
                <c:pt idx="139">
                  <c:v>198.6</c:v>
                </c:pt>
                <c:pt idx="140">
                  <c:v>198</c:v>
                </c:pt>
                <c:pt idx="141">
                  <c:v>202.6</c:v>
                </c:pt>
                <c:pt idx="142">
                  <c:v>186.4</c:v>
                </c:pt>
                <c:pt idx="143">
                  <c:v>188.2</c:v>
                </c:pt>
                <c:pt idx="144">
                  <c:v>191.3</c:v>
                </c:pt>
                <c:pt idx="145">
                  <c:v>202.5</c:v>
                </c:pt>
                <c:pt idx="146">
                  <c:v>199.7</c:v>
                </c:pt>
                <c:pt idx="147">
                  <c:v>189</c:v>
                </c:pt>
                <c:pt idx="148">
                  <c:v>196.9</c:v>
                </c:pt>
                <c:pt idx="149">
                  <c:v>202.8</c:v>
                </c:pt>
                <c:pt idx="150">
                  <c:v>203.4</c:v>
                </c:pt>
                <c:pt idx="151">
                  <c:v>207.2</c:v>
                </c:pt>
                <c:pt idx="152">
                  <c:v>205.3</c:v>
                </c:pt>
                <c:pt idx="153">
                  <c:v>206</c:v>
                </c:pt>
                <c:pt idx="154">
                  <c:v>211.4</c:v>
                </c:pt>
                <c:pt idx="155">
                  <c:v>200.6</c:v>
                </c:pt>
              </c:numCache>
            </c:numRef>
          </c:val>
          <c:smooth val="0"/>
          <c:extLst>
            <c:ext xmlns:c16="http://schemas.microsoft.com/office/drawing/2014/chart" uri="{C3380CC4-5D6E-409C-BE32-E72D297353CC}">
              <c16:uniqueId val="{00000001-27C9-405F-BBA0-2B707248BADE}"/>
            </c:ext>
          </c:extLst>
        </c:ser>
        <c:ser>
          <c:idx val="2"/>
          <c:order val="2"/>
          <c:tx>
            <c:strRef>
              <c:f>'Graphique 2'!$D$3</c:f>
              <c:strCache>
                <c:ptCount val="1"/>
                <c:pt idx="0">
                  <c:v>De 120 à moins de 150 heures</c:v>
                </c:pt>
              </c:strCache>
            </c:strRef>
          </c:tx>
          <c:spPr>
            <a:ln w="28575" cap="rnd">
              <a:solidFill>
                <a:schemeClr val="accent5"/>
              </a:solidFill>
              <a:round/>
            </a:ln>
            <a:effectLst/>
          </c:spPr>
          <c:marker>
            <c:symbol val="none"/>
          </c:marker>
          <c:cat>
            <c:numRef>
              <c:f>'Graphique 2'!$A$4:$A$324</c:f>
              <c:numCache>
                <c:formatCode>[$-40C]mmm\-yy;@</c:formatCode>
                <c:ptCount val="32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numCache>
            </c:numRef>
          </c:cat>
          <c:val>
            <c:numRef>
              <c:f>'Graphique 2'!$D$4:$D$324</c:f>
              <c:numCache>
                <c:formatCode>#\ ##0.0</c:formatCode>
                <c:ptCount val="321"/>
                <c:pt idx="0">
                  <c:v>159</c:v>
                </c:pt>
                <c:pt idx="1">
                  <c:v>153.6</c:v>
                </c:pt>
                <c:pt idx="2">
                  <c:v>152</c:v>
                </c:pt>
                <c:pt idx="3">
                  <c:v>153.9</c:v>
                </c:pt>
                <c:pt idx="4">
                  <c:v>154.1</c:v>
                </c:pt>
                <c:pt idx="5">
                  <c:v>168.6</c:v>
                </c:pt>
                <c:pt idx="6">
                  <c:v>173.3</c:v>
                </c:pt>
                <c:pt idx="7">
                  <c:v>190.4</c:v>
                </c:pt>
                <c:pt idx="8">
                  <c:v>179.8</c:v>
                </c:pt>
                <c:pt idx="9">
                  <c:v>179</c:v>
                </c:pt>
                <c:pt idx="10">
                  <c:v>190.3</c:v>
                </c:pt>
                <c:pt idx="11">
                  <c:v>198.8</c:v>
                </c:pt>
                <c:pt idx="12">
                  <c:v>191.9</c:v>
                </c:pt>
                <c:pt idx="13">
                  <c:v>197.4</c:v>
                </c:pt>
                <c:pt idx="14">
                  <c:v>199.3</c:v>
                </c:pt>
                <c:pt idx="15">
                  <c:v>200.5</c:v>
                </c:pt>
                <c:pt idx="16">
                  <c:v>221.6</c:v>
                </c:pt>
                <c:pt idx="17">
                  <c:v>203.2</c:v>
                </c:pt>
                <c:pt idx="18">
                  <c:v>212.7</c:v>
                </c:pt>
                <c:pt idx="19">
                  <c:v>215.8</c:v>
                </c:pt>
                <c:pt idx="20">
                  <c:v>213.7</c:v>
                </c:pt>
                <c:pt idx="21">
                  <c:v>227.3</c:v>
                </c:pt>
                <c:pt idx="22">
                  <c:v>222.8</c:v>
                </c:pt>
                <c:pt idx="23">
                  <c:v>235.9</c:v>
                </c:pt>
                <c:pt idx="24">
                  <c:v>228.5</c:v>
                </c:pt>
                <c:pt idx="25">
                  <c:v>231.7</c:v>
                </c:pt>
                <c:pt idx="26">
                  <c:v>232.9</c:v>
                </c:pt>
                <c:pt idx="27">
                  <c:v>234.7</c:v>
                </c:pt>
                <c:pt idx="28">
                  <c:v>243.6</c:v>
                </c:pt>
                <c:pt idx="29">
                  <c:v>229.4</c:v>
                </c:pt>
                <c:pt idx="30">
                  <c:v>236.2</c:v>
                </c:pt>
                <c:pt idx="31">
                  <c:v>229.9</c:v>
                </c:pt>
                <c:pt idx="32">
                  <c:v>234.7</c:v>
                </c:pt>
                <c:pt idx="33">
                  <c:v>247.3</c:v>
                </c:pt>
                <c:pt idx="34">
                  <c:v>230</c:v>
                </c:pt>
                <c:pt idx="35">
                  <c:v>229.5</c:v>
                </c:pt>
                <c:pt idx="36">
                  <c:v>227.5</c:v>
                </c:pt>
                <c:pt idx="37">
                  <c:v>225.7</c:v>
                </c:pt>
                <c:pt idx="38">
                  <c:v>230</c:v>
                </c:pt>
                <c:pt idx="39">
                  <c:v>244.5</c:v>
                </c:pt>
                <c:pt idx="40">
                  <c:v>232.5</c:v>
                </c:pt>
                <c:pt idx="41">
                  <c:v>242.1</c:v>
                </c:pt>
                <c:pt idx="42">
                  <c:v>231.4</c:v>
                </c:pt>
                <c:pt idx="43">
                  <c:v>239.4</c:v>
                </c:pt>
                <c:pt idx="44">
                  <c:v>246.2</c:v>
                </c:pt>
                <c:pt idx="45">
                  <c:v>234</c:v>
                </c:pt>
                <c:pt idx="46">
                  <c:v>238.4</c:v>
                </c:pt>
                <c:pt idx="47">
                  <c:v>201.7</c:v>
                </c:pt>
                <c:pt idx="48">
                  <c:v>238.5</c:v>
                </c:pt>
                <c:pt idx="49">
                  <c:v>243.2</c:v>
                </c:pt>
                <c:pt idx="50">
                  <c:v>256.10000000000002</c:v>
                </c:pt>
                <c:pt idx="51">
                  <c:v>242.1</c:v>
                </c:pt>
                <c:pt idx="52">
                  <c:v>241.9</c:v>
                </c:pt>
                <c:pt idx="53">
                  <c:v>249.2</c:v>
                </c:pt>
                <c:pt idx="54">
                  <c:v>247.9</c:v>
                </c:pt>
                <c:pt idx="55">
                  <c:v>247.3</c:v>
                </c:pt>
                <c:pt idx="56">
                  <c:v>256</c:v>
                </c:pt>
                <c:pt idx="57">
                  <c:v>256.60000000000002</c:v>
                </c:pt>
                <c:pt idx="58">
                  <c:v>255.5</c:v>
                </c:pt>
                <c:pt idx="59">
                  <c:v>236.9</c:v>
                </c:pt>
                <c:pt idx="60">
                  <c:v>258.10000000000002</c:v>
                </c:pt>
                <c:pt idx="61">
                  <c:v>257.3</c:v>
                </c:pt>
                <c:pt idx="62">
                  <c:v>266.39999999999998</c:v>
                </c:pt>
                <c:pt idx="63">
                  <c:v>253.1</c:v>
                </c:pt>
                <c:pt idx="64">
                  <c:v>257.2</c:v>
                </c:pt>
                <c:pt idx="65">
                  <c:v>268.3</c:v>
                </c:pt>
                <c:pt idx="66">
                  <c:v>268</c:v>
                </c:pt>
                <c:pt idx="67">
                  <c:v>269.39999999999998</c:v>
                </c:pt>
                <c:pt idx="68">
                  <c:v>260.2</c:v>
                </c:pt>
                <c:pt idx="69">
                  <c:v>266.2</c:v>
                </c:pt>
                <c:pt idx="70">
                  <c:v>276.89999999999998</c:v>
                </c:pt>
                <c:pt idx="71">
                  <c:v>273.60000000000002</c:v>
                </c:pt>
                <c:pt idx="72">
                  <c:v>286.60000000000002</c:v>
                </c:pt>
                <c:pt idx="73">
                  <c:v>285.2</c:v>
                </c:pt>
                <c:pt idx="74">
                  <c:v>276.8</c:v>
                </c:pt>
                <c:pt idx="75">
                  <c:v>288.2</c:v>
                </c:pt>
                <c:pt idx="76">
                  <c:v>289.3</c:v>
                </c:pt>
                <c:pt idx="77">
                  <c:v>287.39999999999998</c:v>
                </c:pt>
                <c:pt idx="78">
                  <c:v>299</c:v>
                </c:pt>
                <c:pt idx="79">
                  <c:v>318.7</c:v>
                </c:pt>
                <c:pt idx="80">
                  <c:v>301.10000000000002</c:v>
                </c:pt>
                <c:pt idx="81">
                  <c:v>303.2</c:v>
                </c:pt>
                <c:pt idx="82">
                  <c:v>313.3</c:v>
                </c:pt>
                <c:pt idx="83">
                  <c:v>330.2</c:v>
                </c:pt>
                <c:pt idx="84">
                  <c:v>312.5</c:v>
                </c:pt>
                <c:pt idx="85">
                  <c:v>308.39999999999998</c:v>
                </c:pt>
                <c:pt idx="86">
                  <c:v>320.3</c:v>
                </c:pt>
                <c:pt idx="87">
                  <c:v>323.5</c:v>
                </c:pt>
                <c:pt idx="88">
                  <c:v>344.4</c:v>
                </c:pt>
                <c:pt idx="89">
                  <c:v>317</c:v>
                </c:pt>
                <c:pt idx="90">
                  <c:v>326.2</c:v>
                </c:pt>
                <c:pt idx="91">
                  <c:v>336.1</c:v>
                </c:pt>
                <c:pt idx="92">
                  <c:v>330</c:v>
                </c:pt>
                <c:pt idx="93">
                  <c:v>367.3</c:v>
                </c:pt>
                <c:pt idx="94">
                  <c:v>332.9</c:v>
                </c:pt>
                <c:pt idx="95">
                  <c:v>353.3</c:v>
                </c:pt>
                <c:pt idx="96">
                  <c:v>339.2</c:v>
                </c:pt>
                <c:pt idx="97">
                  <c:v>345.8</c:v>
                </c:pt>
                <c:pt idx="98">
                  <c:v>340.4</c:v>
                </c:pt>
                <c:pt idx="99">
                  <c:v>352.4</c:v>
                </c:pt>
                <c:pt idx="100">
                  <c:v>370.3</c:v>
                </c:pt>
                <c:pt idx="101">
                  <c:v>357.6</c:v>
                </c:pt>
                <c:pt idx="102">
                  <c:v>371.4</c:v>
                </c:pt>
                <c:pt idx="103">
                  <c:v>374.2</c:v>
                </c:pt>
                <c:pt idx="104">
                  <c:v>383.5</c:v>
                </c:pt>
                <c:pt idx="105">
                  <c:v>364.9</c:v>
                </c:pt>
                <c:pt idx="106">
                  <c:v>373</c:v>
                </c:pt>
                <c:pt idx="107">
                  <c:v>358.3</c:v>
                </c:pt>
                <c:pt idx="108">
                  <c:v>378</c:v>
                </c:pt>
                <c:pt idx="109">
                  <c:v>388.7</c:v>
                </c:pt>
                <c:pt idx="110">
                  <c:v>386</c:v>
                </c:pt>
                <c:pt idx="111">
                  <c:v>396.5</c:v>
                </c:pt>
                <c:pt idx="112">
                  <c:v>369.3</c:v>
                </c:pt>
                <c:pt idx="113">
                  <c:v>396.3</c:v>
                </c:pt>
                <c:pt idx="114">
                  <c:v>379.8</c:v>
                </c:pt>
                <c:pt idx="115">
                  <c:v>382.2</c:v>
                </c:pt>
                <c:pt idx="116">
                  <c:v>393.9</c:v>
                </c:pt>
                <c:pt idx="117">
                  <c:v>384.9</c:v>
                </c:pt>
                <c:pt idx="118">
                  <c:v>395.6</c:v>
                </c:pt>
                <c:pt idx="119">
                  <c:v>337</c:v>
                </c:pt>
                <c:pt idx="120">
                  <c:v>390.8</c:v>
                </c:pt>
                <c:pt idx="121">
                  <c:v>388.2</c:v>
                </c:pt>
                <c:pt idx="122">
                  <c:v>409.1</c:v>
                </c:pt>
                <c:pt idx="123">
                  <c:v>375.8</c:v>
                </c:pt>
                <c:pt idx="124">
                  <c:v>394.7</c:v>
                </c:pt>
                <c:pt idx="125">
                  <c:v>395.5</c:v>
                </c:pt>
                <c:pt idx="126">
                  <c:v>385.1</c:v>
                </c:pt>
                <c:pt idx="127">
                  <c:v>363.4</c:v>
                </c:pt>
                <c:pt idx="128">
                  <c:v>382.7</c:v>
                </c:pt>
                <c:pt idx="129">
                  <c:v>387.6</c:v>
                </c:pt>
                <c:pt idx="130">
                  <c:v>377.3</c:v>
                </c:pt>
                <c:pt idx="131">
                  <c:v>350.4</c:v>
                </c:pt>
                <c:pt idx="132">
                  <c:v>387.9</c:v>
                </c:pt>
                <c:pt idx="133">
                  <c:v>377.4</c:v>
                </c:pt>
                <c:pt idx="134">
                  <c:v>266.3</c:v>
                </c:pt>
                <c:pt idx="135">
                  <c:v>208.4</c:v>
                </c:pt>
                <c:pt idx="136">
                  <c:v>235.6</c:v>
                </c:pt>
                <c:pt idx="137">
                  <c:v>296.10000000000002</c:v>
                </c:pt>
                <c:pt idx="138">
                  <c:v>325.39999999999998</c:v>
                </c:pt>
                <c:pt idx="139">
                  <c:v>379.5</c:v>
                </c:pt>
                <c:pt idx="140">
                  <c:v>355.5</c:v>
                </c:pt>
                <c:pt idx="141">
                  <c:v>369.2</c:v>
                </c:pt>
                <c:pt idx="142">
                  <c:v>368.6</c:v>
                </c:pt>
                <c:pt idx="143">
                  <c:v>387.4</c:v>
                </c:pt>
                <c:pt idx="144">
                  <c:v>373.8</c:v>
                </c:pt>
                <c:pt idx="145">
                  <c:v>382.9</c:v>
                </c:pt>
                <c:pt idx="146">
                  <c:v>374.1</c:v>
                </c:pt>
                <c:pt idx="147">
                  <c:v>348.9</c:v>
                </c:pt>
                <c:pt idx="148">
                  <c:v>394.6</c:v>
                </c:pt>
                <c:pt idx="149">
                  <c:v>375.7</c:v>
                </c:pt>
                <c:pt idx="150">
                  <c:v>384</c:v>
                </c:pt>
                <c:pt idx="151">
                  <c:v>388.1</c:v>
                </c:pt>
                <c:pt idx="152">
                  <c:v>385.2</c:v>
                </c:pt>
                <c:pt idx="153">
                  <c:v>412.3</c:v>
                </c:pt>
                <c:pt idx="154">
                  <c:v>389.1</c:v>
                </c:pt>
                <c:pt idx="155">
                  <c:v>416.2</c:v>
                </c:pt>
              </c:numCache>
            </c:numRef>
          </c:val>
          <c:smooth val="0"/>
          <c:extLst>
            <c:ext xmlns:c16="http://schemas.microsoft.com/office/drawing/2014/chart" uri="{C3380CC4-5D6E-409C-BE32-E72D297353CC}">
              <c16:uniqueId val="{00000002-27C9-405F-BBA0-2B707248BADE}"/>
            </c:ext>
          </c:extLst>
        </c:ser>
        <c:ser>
          <c:idx val="3"/>
          <c:order val="3"/>
          <c:tx>
            <c:strRef>
              <c:f>'Graphique 2'!$E$3</c:f>
              <c:strCache>
                <c:ptCount val="1"/>
                <c:pt idx="0">
                  <c:v>150 heures et plus</c:v>
                </c:pt>
              </c:strCache>
            </c:strRef>
          </c:tx>
          <c:spPr>
            <a:ln w="28575" cap="rnd">
              <a:solidFill>
                <a:schemeClr val="accent1">
                  <a:lumMod val="60000"/>
                </a:schemeClr>
              </a:solidFill>
              <a:round/>
            </a:ln>
            <a:effectLst/>
          </c:spPr>
          <c:marker>
            <c:symbol val="none"/>
          </c:marker>
          <c:cat>
            <c:numRef>
              <c:f>'Graphique 2'!$A$4:$A$324</c:f>
              <c:numCache>
                <c:formatCode>[$-40C]mmm\-yy;@</c:formatCode>
                <c:ptCount val="32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numCache>
            </c:numRef>
          </c:cat>
          <c:val>
            <c:numRef>
              <c:f>'Graphique 2'!$E$4:$E$324</c:f>
              <c:numCache>
                <c:formatCode>#\ ##0.0</c:formatCode>
                <c:ptCount val="321"/>
                <c:pt idx="0">
                  <c:v>166.2</c:v>
                </c:pt>
                <c:pt idx="1">
                  <c:v>173</c:v>
                </c:pt>
                <c:pt idx="2">
                  <c:v>170.3</c:v>
                </c:pt>
                <c:pt idx="3">
                  <c:v>174.1</c:v>
                </c:pt>
                <c:pt idx="4">
                  <c:v>178.8</c:v>
                </c:pt>
                <c:pt idx="5">
                  <c:v>187.5</c:v>
                </c:pt>
                <c:pt idx="6">
                  <c:v>199.2</c:v>
                </c:pt>
                <c:pt idx="7">
                  <c:v>202.4</c:v>
                </c:pt>
                <c:pt idx="8">
                  <c:v>202.4</c:v>
                </c:pt>
                <c:pt idx="9">
                  <c:v>208.5</c:v>
                </c:pt>
                <c:pt idx="10">
                  <c:v>209.6</c:v>
                </c:pt>
                <c:pt idx="11">
                  <c:v>215.4</c:v>
                </c:pt>
                <c:pt idx="12">
                  <c:v>219.7</c:v>
                </c:pt>
                <c:pt idx="13">
                  <c:v>224.9</c:v>
                </c:pt>
                <c:pt idx="14">
                  <c:v>235.2</c:v>
                </c:pt>
                <c:pt idx="15">
                  <c:v>243.6</c:v>
                </c:pt>
                <c:pt idx="16">
                  <c:v>223.9</c:v>
                </c:pt>
                <c:pt idx="17">
                  <c:v>249.2</c:v>
                </c:pt>
                <c:pt idx="18">
                  <c:v>255.3</c:v>
                </c:pt>
                <c:pt idx="19">
                  <c:v>247.7</c:v>
                </c:pt>
                <c:pt idx="20">
                  <c:v>258.5</c:v>
                </c:pt>
                <c:pt idx="21">
                  <c:v>258.10000000000002</c:v>
                </c:pt>
                <c:pt idx="22">
                  <c:v>268.2</c:v>
                </c:pt>
                <c:pt idx="23">
                  <c:v>258.89999999999998</c:v>
                </c:pt>
                <c:pt idx="24">
                  <c:v>278.10000000000002</c:v>
                </c:pt>
                <c:pt idx="25">
                  <c:v>276</c:v>
                </c:pt>
                <c:pt idx="26">
                  <c:v>279</c:v>
                </c:pt>
                <c:pt idx="27">
                  <c:v>279</c:v>
                </c:pt>
                <c:pt idx="28">
                  <c:v>288.7</c:v>
                </c:pt>
                <c:pt idx="29">
                  <c:v>291.10000000000002</c:v>
                </c:pt>
                <c:pt idx="30">
                  <c:v>279.60000000000002</c:v>
                </c:pt>
                <c:pt idx="31">
                  <c:v>275.8</c:v>
                </c:pt>
                <c:pt idx="32">
                  <c:v>290.5</c:v>
                </c:pt>
                <c:pt idx="33">
                  <c:v>276.3</c:v>
                </c:pt>
                <c:pt idx="34">
                  <c:v>302.60000000000002</c:v>
                </c:pt>
                <c:pt idx="35">
                  <c:v>288.39999999999998</c:v>
                </c:pt>
                <c:pt idx="36">
                  <c:v>295.5</c:v>
                </c:pt>
                <c:pt idx="37">
                  <c:v>287.39999999999998</c:v>
                </c:pt>
                <c:pt idx="38">
                  <c:v>304.60000000000002</c:v>
                </c:pt>
                <c:pt idx="39">
                  <c:v>286</c:v>
                </c:pt>
                <c:pt idx="40">
                  <c:v>297</c:v>
                </c:pt>
                <c:pt idx="41">
                  <c:v>293.60000000000002</c:v>
                </c:pt>
                <c:pt idx="42">
                  <c:v>295.60000000000002</c:v>
                </c:pt>
                <c:pt idx="43">
                  <c:v>300.8</c:v>
                </c:pt>
                <c:pt idx="44">
                  <c:v>285.39999999999998</c:v>
                </c:pt>
                <c:pt idx="45">
                  <c:v>299.8</c:v>
                </c:pt>
                <c:pt idx="46">
                  <c:v>294.60000000000002</c:v>
                </c:pt>
                <c:pt idx="47">
                  <c:v>318.5</c:v>
                </c:pt>
                <c:pt idx="48">
                  <c:v>297.5</c:v>
                </c:pt>
                <c:pt idx="49">
                  <c:v>301.3</c:v>
                </c:pt>
                <c:pt idx="50">
                  <c:v>285.3</c:v>
                </c:pt>
                <c:pt idx="51">
                  <c:v>312.60000000000002</c:v>
                </c:pt>
                <c:pt idx="52">
                  <c:v>309.3</c:v>
                </c:pt>
                <c:pt idx="53">
                  <c:v>304.5</c:v>
                </c:pt>
                <c:pt idx="54">
                  <c:v>315.5</c:v>
                </c:pt>
                <c:pt idx="55">
                  <c:v>327.39999999999998</c:v>
                </c:pt>
                <c:pt idx="56">
                  <c:v>314.2</c:v>
                </c:pt>
                <c:pt idx="57">
                  <c:v>326.2</c:v>
                </c:pt>
                <c:pt idx="58">
                  <c:v>331.7</c:v>
                </c:pt>
                <c:pt idx="59">
                  <c:v>333.4</c:v>
                </c:pt>
                <c:pt idx="60">
                  <c:v>329.1</c:v>
                </c:pt>
                <c:pt idx="61">
                  <c:v>336</c:v>
                </c:pt>
                <c:pt idx="62">
                  <c:v>327.60000000000002</c:v>
                </c:pt>
                <c:pt idx="63">
                  <c:v>346.1</c:v>
                </c:pt>
                <c:pt idx="64">
                  <c:v>340.4</c:v>
                </c:pt>
                <c:pt idx="65">
                  <c:v>345.6</c:v>
                </c:pt>
                <c:pt idx="66">
                  <c:v>351.3</c:v>
                </c:pt>
                <c:pt idx="67">
                  <c:v>368.5</c:v>
                </c:pt>
                <c:pt idx="68">
                  <c:v>370.2</c:v>
                </c:pt>
                <c:pt idx="69">
                  <c:v>366.2</c:v>
                </c:pt>
                <c:pt idx="70">
                  <c:v>357.9</c:v>
                </c:pt>
                <c:pt idx="71">
                  <c:v>386.5</c:v>
                </c:pt>
                <c:pt idx="72">
                  <c:v>380.5</c:v>
                </c:pt>
                <c:pt idx="73">
                  <c:v>390.9</c:v>
                </c:pt>
                <c:pt idx="74">
                  <c:v>410.8</c:v>
                </c:pt>
                <c:pt idx="75">
                  <c:v>413.8</c:v>
                </c:pt>
                <c:pt idx="76">
                  <c:v>436.2</c:v>
                </c:pt>
                <c:pt idx="77">
                  <c:v>438</c:v>
                </c:pt>
                <c:pt idx="78">
                  <c:v>439.2</c:v>
                </c:pt>
                <c:pt idx="79">
                  <c:v>433.6</c:v>
                </c:pt>
                <c:pt idx="80">
                  <c:v>447.5</c:v>
                </c:pt>
                <c:pt idx="81">
                  <c:v>449.1</c:v>
                </c:pt>
                <c:pt idx="82">
                  <c:v>442.1</c:v>
                </c:pt>
                <c:pt idx="83">
                  <c:v>439.3</c:v>
                </c:pt>
                <c:pt idx="84">
                  <c:v>463.2</c:v>
                </c:pt>
                <c:pt idx="85">
                  <c:v>451.4</c:v>
                </c:pt>
                <c:pt idx="86">
                  <c:v>462.5</c:v>
                </c:pt>
                <c:pt idx="87">
                  <c:v>443.4</c:v>
                </c:pt>
                <c:pt idx="88">
                  <c:v>441.5</c:v>
                </c:pt>
                <c:pt idx="89">
                  <c:v>466.9</c:v>
                </c:pt>
                <c:pt idx="90">
                  <c:v>474.4</c:v>
                </c:pt>
                <c:pt idx="91">
                  <c:v>482.4</c:v>
                </c:pt>
                <c:pt idx="92">
                  <c:v>490.4</c:v>
                </c:pt>
                <c:pt idx="93">
                  <c:v>470.7</c:v>
                </c:pt>
                <c:pt idx="94">
                  <c:v>534.9</c:v>
                </c:pt>
                <c:pt idx="95">
                  <c:v>512.4</c:v>
                </c:pt>
                <c:pt idx="96">
                  <c:v>528</c:v>
                </c:pt>
                <c:pt idx="97">
                  <c:v>533</c:v>
                </c:pt>
                <c:pt idx="98">
                  <c:v>532.5</c:v>
                </c:pt>
                <c:pt idx="99">
                  <c:v>543.4</c:v>
                </c:pt>
                <c:pt idx="100">
                  <c:v>542.79999999999995</c:v>
                </c:pt>
                <c:pt idx="101">
                  <c:v>559.79999999999995</c:v>
                </c:pt>
                <c:pt idx="102">
                  <c:v>557</c:v>
                </c:pt>
                <c:pt idx="103">
                  <c:v>553.5</c:v>
                </c:pt>
                <c:pt idx="104">
                  <c:v>558.1</c:v>
                </c:pt>
                <c:pt idx="105">
                  <c:v>590.6</c:v>
                </c:pt>
                <c:pt idx="106">
                  <c:v>599.1</c:v>
                </c:pt>
                <c:pt idx="107">
                  <c:v>623.70000000000005</c:v>
                </c:pt>
                <c:pt idx="108">
                  <c:v>603</c:v>
                </c:pt>
                <c:pt idx="109">
                  <c:v>598</c:v>
                </c:pt>
                <c:pt idx="110">
                  <c:v>608.20000000000005</c:v>
                </c:pt>
                <c:pt idx="111">
                  <c:v>602.79999999999995</c:v>
                </c:pt>
                <c:pt idx="112">
                  <c:v>621.20000000000005</c:v>
                </c:pt>
                <c:pt idx="113">
                  <c:v>602.20000000000005</c:v>
                </c:pt>
                <c:pt idx="114">
                  <c:v>602.1</c:v>
                </c:pt>
                <c:pt idx="115">
                  <c:v>608.6</c:v>
                </c:pt>
                <c:pt idx="116">
                  <c:v>613.79999999999995</c:v>
                </c:pt>
                <c:pt idx="117">
                  <c:v>621.1</c:v>
                </c:pt>
                <c:pt idx="118">
                  <c:v>607</c:v>
                </c:pt>
                <c:pt idx="119">
                  <c:v>661</c:v>
                </c:pt>
                <c:pt idx="120">
                  <c:v>625.70000000000005</c:v>
                </c:pt>
                <c:pt idx="121">
                  <c:v>638.5</c:v>
                </c:pt>
                <c:pt idx="122">
                  <c:v>629.29999999999995</c:v>
                </c:pt>
                <c:pt idx="123">
                  <c:v>645.6</c:v>
                </c:pt>
                <c:pt idx="124">
                  <c:v>651.5</c:v>
                </c:pt>
                <c:pt idx="125">
                  <c:v>638.9</c:v>
                </c:pt>
                <c:pt idx="126">
                  <c:v>609.9</c:v>
                </c:pt>
                <c:pt idx="127">
                  <c:v>647.1</c:v>
                </c:pt>
                <c:pt idx="128">
                  <c:v>627.5</c:v>
                </c:pt>
                <c:pt idx="129">
                  <c:v>610.70000000000005</c:v>
                </c:pt>
                <c:pt idx="130">
                  <c:v>637.9</c:v>
                </c:pt>
                <c:pt idx="131">
                  <c:v>649.4</c:v>
                </c:pt>
                <c:pt idx="132">
                  <c:v>634.79999999999995</c:v>
                </c:pt>
                <c:pt idx="133">
                  <c:v>655.9</c:v>
                </c:pt>
                <c:pt idx="134">
                  <c:v>449.6</c:v>
                </c:pt>
                <c:pt idx="135">
                  <c:v>406.8</c:v>
                </c:pt>
                <c:pt idx="136">
                  <c:v>468.8</c:v>
                </c:pt>
                <c:pt idx="137">
                  <c:v>532.4</c:v>
                </c:pt>
                <c:pt idx="138">
                  <c:v>598.20000000000005</c:v>
                </c:pt>
                <c:pt idx="139">
                  <c:v>652.20000000000005</c:v>
                </c:pt>
                <c:pt idx="140">
                  <c:v>658.9</c:v>
                </c:pt>
                <c:pt idx="141">
                  <c:v>662.1</c:v>
                </c:pt>
                <c:pt idx="142">
                  <c:v>659.6</c:v>
                </c:pt>
                <c:pt idx="143">
                  <c:v>657.6</c:v>
                </c:pt>
                <c:pt idx="144">
                  <c:v>699.5</c:v>
                </c:pt>
                <c:pt idx="145">
                  <c:v>672.4</c:v>
                </c:pt>
                <c:pt idx="146">
                  <c:v>688.7</c:v>
                </c:pt>
                <c:pt idx="147">
                  <c:v>665.4</c:v>
                </c:pt>
                <c:pt idx="148">
                  <c:v>665.9</c:v>
                </c:pt>
                <c:pt idx="149">
                  <c:v>712.6</c:v>
                </c:pt>
                <c:pt idx="150">
                  <c:v>707</c:v>
                </c:pt>
                <c:pt idx="151">
                  <c:v>697.5</c:v>
                </c:pt>
                <c:pt idx="152">
                  <c:v>719.9</c:v>
                </c:pt>
                <c:pt idx="153">
                  <c:v>721.5</c:v>
                </c:pt>
                <c:pt idx="154">
                  <c:v>744.2</c:v>
                </c:pt>
                <c:pt idx="155">
                  <c:v>707.1</c:v>
                </c:pt>
              </c:numCache>
            </c:numRef>
          </c:val>
          <c:smooth val="0"/>
          <c:extLst>
            <c:ext xmlns:c16="http://schemas.microsoft.com/office/drawing/2014/chart" uri="{C3380CC4-5D6E-409C-BE32-E72D297353CC}">
              <c16:uniqueId val="{00000003-27C9-405F-BBA0-2B707248BADE}"/>
            </c:ext>
          </c:extLst>
        </c:ser>
        <c:dLbls>
          <c:showLegendKey val="0"/>
          <c:showVal val="0"/>
          <c:showCatName val="0"/>
          <c:showSerName val="0"/>
          <c:showPercent val="0"/>
          <c:showBubbleSize val="0"/>
        </c:dLbls>
        <c:smooth val="0"/>
        <c:axId val="558804864"/>
        <c:axId val="558802240"/>
      </c:lineChart>
      <c:dateAx>
        <c:axId val="558804864"/>
        <c:scaling>
          <c:orientation val="minMax"/>
        </c:scaling>
        <c:delete val="0"/>
        <c:axPos val="b"/>
        <c:numFmt formatCode="[$-40C]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802240"/>
        <c:crosses val="autoZero"/>
        <c:auto val="1"/>
        <c:lblOffset val="100"/>
        <c:baseTimeUnit val="months"/>
        <c:majorUnit val="12"/>
        <c:majorTimeUnit val="months"/>
      </c:dateAx>
      <c:valAx>
        <c:axId val="558802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804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'Graphique 3'!$B$4</c:f>
              <c:strCache>
                <c:ptCount val="1"/>
                <c:pt idx="0">
                  <c:v>Ensemble des demandeurs d'emploi inscrits à Pôle emploi en catégorie C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D0-47F6-810C-2ABEFA64399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D0-47F6-810C-2ABEFA64399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DD0-47F6-810C-2ABEFA64399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DD0-47F6-810C-2ABEFA64399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DD0-47F6-810C-2ABEFA64399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3'!$A$6:$A$9,'Graphique 3'!$A$14)</c:f>
              <c:strCache>
                <c:ptCount val="5"/>
                <c:pt idx="0">
                  <c:v>CDI à temps partiel</c:v>
                </c:pt>
                <c:pt idx="1">
                  <c:v>CDI à temps complet</c:v>
                </c:pt>
                <c:pt idx="2">
                  <c:v>Intérim</c:v>
                </c:pt>
                <c:pt idx="3">
                  <c:v>Contrat à durée déterminée (CDD) </c:v>
                </c:pt>
                <c:pt idx="4">
                  <c:v>Emploi non salarié</c:v>
                </c:pt>
              </c:strCache>
            </c:strRef>
          </c:cat>
          <c:val>
            <c:numRef>
              <c:f>('Graphique 3'!$B$6:$B$9,'Graphique 3'!$B$14)</c:f>
              <c:numCache>
                <c:formatCode>0%</c:formatCode>
                <c:ptCount val="5"/>
                <c:pt idx="0">
                  <c:v>0.13</c:v>
                </c:pt>
                <c:pt idx="1">
                  <c:v>0.14000000000000001</c:v>
                </c:pt>
                <c:pt idx="2">
                  <c:v>0.27</c:v>
                </c:pt>
                <c:pt idx="3">
                  <c:v>0.44</c:v>
                </c:pt>
                <c:pt idx="4">
                  <c:v>0.02</c:v>
                </c:pt>
              </c:numCache>
            </c:numRef>
          </c:val>
          <c:extLst>
            <c:ext xmlns:c16="http://schemas.microsoft.com/office/drawing/2014/chart" uri="{C3380CC4-5D6E-409C-BE32-E72D297353CC}">
              <c16:uniqueId val="{00000000-B100-4DA1-971A-520DA64C31A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1451169555102"/>
          <c:y val="9.8534833207754816E-2"/>
          <c:w val="0.84011254370880895"/>
          <c:h val="0.65952644785318959"/>
        </c:manualLayout>
      </c:layout>
      <c:barChart>
        <c:barDir val="col"/>
        <c:grouping val="stacked"/>
        <c:varyColors val="0"/>
        <c:ser>
          <c:idx val="0"/>
          <c:order val="0"/>
          <c:tx>
            <c:v>Inscription CDD</c:v>
          </c:tx>
          <c:spPr>
            <a:solidFill>
              <a:schemeClr val="accent1">
                <a:lumMod val="50000"/>
              </a:schemeClr>
            </a:solidFill>
            <a:ln>
              <a:noFill/>
            </a:ln>
            <a:effectLst/>
          </c:spPr>
          <c:invertIfNegative val="0"/>
          <c:cat>
            <c:numLit>
              <c:formatCode>General</c:formatCode>
              <c:ptCount val="4"/>
              <c:pt idx="0">
                <c:v>2014</c:v>
              </c:pt>
              <c:pt idx="1">
                <c:v>2015</c:v>
              </c:pt>
              <c:pt idx="2">
                <c:v>2016</c:v>
              </c:pt>
              <c:pt idx="3">
                <c:v>2017</c:v>
              </c:pt>
            </c:numLit>
          </c:cat>
          <c:val>
            <c:numLit>
              <c:formatCode>General</c:formatCode>
              <c:ptCount val="4"/>
              <c:pt idx="0">
                <c:v>53231.126655545151</c:v>
              </c:pt>
              <c:pt idx="1">
                <c:v>68857.940577141155</c:v>
              </c:pt>
              <c:pt idx="2">
                <c:v>92425.323227928879</c:v>
              </c:pt>
              <c:pt idx="3">
                <c:v>113909.86992837059</c:v>
              </c:pt>
            </c:numLit>
          </c:val>
          <c:extLst>
            <c:ext xmlns:c16="http://schemas.microsoft.com/office/drawing/2014/chart" uri="{C3380CC4-5D6E-409C-BE32-E72D297353CC}">
              <c16:uniqueId val="{00000000-D26D-4FBC-9C6B-ED01A104C859}"/>
            </c:ext>
          </c:extLst>
        </c:ser>
        <c:ser>
          <c:idx val="1"/>
          <c:order val="1"/>
          <c:tx>
            <c:v>Inscription CDI</c:v>
          </c:tx>
          <c:spPr>
            <a:solidFill>
              <a:schemeClr val="accent1">
                <a:lumMod val="75000"/>
              </a:schemeClr>
            </a:solidFill>
            <a:ln>
              <a:noFill/>
            </a:ln>
            <a:effectLst/>
          </c:spPr>
          <c:invertIfNegative val="0"/>
          <c:cat>
            <c:numLit>
              <c:formatCode>General</c:formatCode>
              <c:ptCount val="4"/>
              <c:pt idx="0">
                <c:v>2014</c:v>
              </c:pt>
              <c:pt idx="1">
                <c:v>2015</c:v>
              </c:pt>
              <c:pt idx="2">
                <c:v>2016</c:v>
              </c:pt>
              <c:pt idx="3">
                <c:v>2017</c:v>
              </c:pt>
            </c:numLit>
          </c:cat>
          <c:val>
            <c:numLit>
              <c:formatCode>General</c:formatCode>
              <c:ptCount val="4"/>
              <c:pt idx="0">
                <c:v>-8311.3672890494272</c:v>
              </c:pt>
              <c:pt idx="1">
                <c:v>52263.166119016743</c:v>
              </c:pt>
              <c:pt idx="2">
                <c:v>113486.9421219246</c:v>
              </c:pt>
              <c:pt idx="3">
                <c:v>140696.2341085613</c:v>
              </c:pt>
            </c:numLit>
          </c:val>
          <c:extLst>
            <c:ext xmlns:c16="http://schemas.microsoft.com/office/drawing/2014/chart" uri="{C3380CC4-5D6E-409C-BE32-E72D297353CC}">
              <c16:uniqueId val="{00000001-D26D-4FBC-9C6B-ED01A104C859}"/>
            </c:ext>
          </c:extLst>
        </c:ser>
        <c:ser>
          <c:idx val="2"/>
          <c:order val="2"/>
          <c:tx>
            <c:v>Inscription intérimaires</c:v>
          </c:tx>
          <c:spPr>
            <a:solidFill>
              <a:schemeClr val="accent1"/>
            </a:solidFill>
            <a:ln>
              <a:noFill/>
            </a:ln>
            <a:effectLst/>
          </c:spPr>
          <c:invertIfNegative val="0"/>
          <c:cat>
            <c:numLit>
              <c:formatCode>General</c:formatCode>
              <c:ptCount val="4"/>
              <c:pt idx="0">
                <c:v>2014</c:v>
              </c:pt>
              <c:pt idx="1">
                <c:v>2015</c:v>
              </c:pt>
              <c:pt idx="2">
                <c:v>2016</c:v>
              </c:pt>
              <c:pt idx="3">
                <c:v>2017</c:v>
              </c:pt>
            </c:numLit>
          </c:cat>
          <c:val>
            <c:numLit>
              <c:formatCode>General</c:formatCode>
              <c:ptCount val="4"/>
              <c:pt idx="0">
                <c:v>-5711.2397879105865</c:v>
              </c:pt>
              <c:pt idx="1">
                <c:v>23203.196656249333</c:v>
              </c:pt>
              <c:pt idx="2">
                <c:v>18951.406909274836</c:v>
              </c:pt>
              <c:pt idx="3">
                <c:v>16172.404588627631</c:v>
              </c:pt>
            </c:numLit>
          </c:val>
          <c:extLst>
            <c:ext xmlns:c16="http://schemas.microsoft.com/office/drawing/2014/chart" uri="{C3380CC4-5D6E-409C-BE32-E72D297353CC}">
              <c16:uniqueId val="{00000002-D26D-4FBC-9C6B-ED01A104C859}"/>
            </c:ext>
          </c:extLst>
        </c:ser>
        <c:ser>
          <c:idx val="3"/>
          <c:order val="3"/>
          <c:tx>
            <c:v>Inscription indépendants</c:v>
          </c:tx>
          <c:spPr>
            <a:solidFill>
              <a:schemeClr val="accent1">
                <a:lumMod val="40000"/>
                <a:lumOff val="60000"/>
              </a:schemeClr>
            </a:solidFill>
            <a:ln>
              <a:noFill/>
            </a:ln>
            <a:effectLst/>
          </c:spPr>
          <c:invertIfNegative val="0"/>
          <c:cat>
            <c:numLit>
              <c:formatCode>General</c:formatCode>
              <c:ptCount val="4"/>
              <c:pt idx="0">
                <c:v>2014</c:v>
              </c:pt>
              <c:pt idx="1">
                <c:v>2015</c:v>
              </c:pt>
              <c:pt idx="2">
                <c:v>2016</c:v>
              </c:pt>
              <c:pt idx="3">
                <c:v>2017</c:v>
              </c:pt>
            </c:numLit>
          </c:cat>
          <c:val>
            <c:numLit>
              <c:formatCode>General</c:formatCode>
              <c:ptCount val="4"/>
              <c:pt idx="0">
                <c:v>8353.6998000517142</c:v>
              </c:pt>
              <c:pt idx="1">
                <c:v>9501.4166209741761</c:v>
              </c:pt>
              <c:pt idx="2">
                <c:v>9220.1921511801811</c:v>
              </c:pt>
              <c:pt idx="3">
                <c:v>20077.996010369003</c:v>
              </c:pt>
            </c:numLit>
          </c:val>
          <c:extLst>
            <c:ext xmlns:c16="http://schemas.microsoft.com/office/drawing/2014/chart" uri="{C3380CC4-5D6E-409C-BE32-E72D297353CC}">
              <c16:uniqueId val="{00000003-D26D-4FBC-9C6B-ED01A104C859}"/>
            </c:ext>
          </c:extLst>
        </c:ser>
        <c:ser>
          <c:idx val="4"/>
          <c:order val="4"/>
          <c:tx>
            <c:v>structure CDI</c:v>
          </c:tx>
          <c:spPr>
            <a:solidFill>
              <a:schemeClr val="accent2">
                <a:lumMod val="50000"/>
              </a:schemeClr>
            </a:solidFill>
            <a:ln>
              <a:noFill/>
            </a:ln>
            <a:effectLst/>
          </c:spPr>
          <c:invertIfNegative val="0"/>
          <c:cat>
            <c:numLit>
              <c:formatCode>General</c:formatCode>
              <c:ptCount val="4"/>
              <c:pt idx="0">
                <c:v>2014</c:v>
              </c:pt>
              <c:pt idx="1">
                <c:v>2015</c:v>
              </c:pt>
              <c:pt idx="2">
                <c:v>2016</c:v>
              </c:pt>
              <c:pt idx="3">
                <c:v>2017</c:v>
              </c:pt>
            </c:numLit>
          </c:cat>
          <c:val>
            <c:numLit>
              <c:formatCode>General</c:formatCode>
              <c:ptCount val="4"/>
              <c:pt idx="0">
                <c:v>-2563.8257273089057</c:v>
              </c:pt>
              <c:pt idx="1">
                <c:v>-4766.1438092515255</c:v>
              </c:pt>
              <c:pt idx="2">
                <c:v>-6346.621425300913</c:v>
              </c:pt>
              <c:pt idx="3">
                <c:v>-10339.296803895773</c:v>
              </c:pt>
            </c:numLit>
          </c:val>
          <c:extLst>
            <c:ext xmlns:c16="http://schemas.microsoft.com/office/drawing/2014/chart" uri="{C3380CC4-5D6E-409C-BE32-E72D297353CC}">
              <c16:uniqueId val="{00000004-D26D-4FBC-9C6B-ED01A104C859}"/>
            </c:ext>
          </c:extLst>
        </c:ser>
        <c:ser>
          <c:idx val="5"/>
          <c:order val="5"/>
          <c:tx>
            <c:v>structure CDD</c:v>
          </c:tx>
          <c:spPr>
            <a:solidFill>
              <a:schemeClr val="accent2">
                <a:lumMod val="60000"/>
                <a:lumOff val="40000"/>
              </a:schemeClr>
            </a:solidFill>
            <a:ln>
              <a:noFill/>
            </a:ln>
            <a:effectLst/>
          </c:spPr>
          <c:invertIfNegative val="0"/>
          <c:cat>
            <c:numLit>
              <c:formatCode>General</c:formatCode>
              <c:ptCount val="4"/>
              <c:pt idx="0">
                <c:v>2014</c:v>
              </c:pt>
              <c:pt idx="1">
                <c:v>2015</c:v>
              </c:pt>
              <c:pt idx="2">
                <c:v>2016</c:v>
              </c:pt>
              <c:pt idx="3">
                <c:v>2017</c:v>
              </c:pt>
            </c:numLit>
          </c:cat>
          <c:val>
            <c:numLit>
              <c:formatCode>General</c:formatCode>
              <c:ptCount val="4"/>
              <c:pt idx="0">
                <c:v>13246.387843580933</c:v>
              </c:pt>
              <c:pt idx="1">
                <c:v>41501.481821478053</c:v>
              </c:pt>
              <c:pt idx="2">
                <c:v>33108.077774347861</c:v>
              </c:pt>
              <c:pt idx="3">
                <c:v>59154.043124944859</c:v>
              </c:pt>
            </c:numLit>
          </c:val>
          <c:extLst>
            <c:ext xmlns:c16="http://schemas.microsoft.com/office/drawing/2014/chart" uri="{C3380CC4-5D6E-409C-BE32-E72D297353CC}">
              <c16:uniqueId val="{00000005-D26D-4FBC-9C6B-ED01A104C859}"/>
            </c:ext>
          </c:extLst>
        </c:ser>
        <c:ser>
          <c:idx val="6"/>
          <c:order val="6"/>
          <c:tx>
            <c:v>Structure intérimaires</c:v>
          </c:tx>
          <c:spPr>
            <a:solidFill>
              <a:schemeClr val="accent2"/>
            </a:solidFill>
            <a:ln>
              <a:noFill/>
            </a:ln>
            <a:effectLst/>
          </c:spPr>
          <c:invertIfNegative val="0"/>
          <c:cat>
            <c:numLit>
              <c:formatCode>General</c:formatCode>
              <c:ptCount val="4"/>
              <c:pt idx="0">
                <c:v>2014</c:v>
              </c:pt>
              <c:pt idx="1">
                <c:v>2015</c:v>
              </c:pt>
              <c:pt idx="2">
                <c:v>2016</c:v>
              </c:pt>
              <c:pt idx="3">
                <c:v>2017</c:v>
              </c:pt>
            </c:numLit>
          </c:cat>
          <c:val>
            <c:numLit>
              <c:formatCode>General</c:formatCode>
              <c:ptCount val="4"/>
              <c:pt idx="0">
                <c:v>15490.927344034761</c:v>
              </c:pt>
              <c:pt idx="1">
                <c:v>30442.059708843313</c:v>
              </c:pt>
              <c:pt idx="2">
                <c:v>46733.854329185022</c:v>
              </c:pt>
              <c:pt idx="3">
                <c:v>89836.942154323653</c:v>
              </c:pt>
            </c:numLit>
          </c:val>
          <c:extLst>
            <c:ext xmlns:c16="http://schemas.microsoft.com/office/drawing/2014/chart" uri="{C3380CC4-5D6E-409C-BE32-E72D297353CC}">
              <c16:uniqueId val="{00000006-D26D-4FBC-9C6B-ED01A104C859}"/>
            </c:ext>
          </c:extLst>
        </c:ser>
        <c:ser>
          <c:idx val="7"/>
          <c:order val="7"/>
          <c:tx>
            <c:v>Structure Indépendants</c:v>
          </c:tx>
          <c:spPr>
            <a:solidFill>
              <a:schemeClr val="accent2">
                <a:lumMod val="60000"/>
              </a:schemeClr>
            </a:solidFill>
            <a:ln>
              <a:noFill/>
            </a:ln>
            <a:effectLst/>
          </c:spPr>
          <c:invertIfNegative val="0"/>
          <c:cat>
            <c:numLit>
              <c:formatCode>General</c:formatCode>
              <c:ptCount val="4"/>
              <c:pt idx="0">
                <c:v>2014</c:v>
              </c:pt>
              <c:pt idx="1">
                <c:v>2015</c:v>
              </c:pt>
              <c:pt idx="2">
                <c:v>2016</c:v>
              </c:pt>
              <c:pt idx="3">
                <c:v>2017</c:v>
              </c:pt>
            </c:numLit>
          </c:cat>
          <c:val>
            <c:numLit>
              <c:formatCode>General</c:formatCode>
              <c:ptCount val="4"/>
              <c:pt idx="0">
                <c:v>1058.4592516029488</c:v>
              </c:pt>
              <c:pt idx="1">
                <c:v>813.5756402586079</c:v>
              </c:pt>
              <c:pt idx="2">
                <c:v>1288.6240504309551</c:v>
              </c:pt>
              <c:pt idx="3">
                <c:v>1858.7953594626131</c:v>
              </c:pt>
            </c:numLit>
          </c:val>
          <c:extLst>
            <c:ext xmlns:c16="http://schemas.microsoft.com/office/drawing/2014/chart" uri="{C3380CC4-5D6E-409C-BE32-E72D297353CC}">
              <c16:uniqueId val="{00000007-D26D-4FBC-9C6B-ED01A104C859}"/>
            </c:ext>
          </c:extLst>
        </c:ser>
        <c:ser>
          <c:idx val="8"/>
          <c:order val="8"/>
          <c:tx>
            <c:v>Effet emploi</c:v>
          </c:tx>
          <c:spPr>
            <a:solidFill>
              <a:schemeClr val="accent6"/>
            </a:solidFill>
            <a:ln>
              <a:noFill/>
            </a:ln>
            <a:effectLst/>
          </c:spPr>
          <c:invertIfNegative val="0"/>
          <c:cat>
            <c:numLit>
              <c:formatCode>General</c:formatCode>
              <c:ptCount val="4"/>
              <c:pt idx="0">
                <c:v>2014</c:v>
              </c:pt>
              <c:pt idx="1">
                <c:v>2015</c:v>
              </c:pt>
              <c:pt idx="2">
                <c:v>2016</c:v>
              </c:pt>
              <c:pt idx="3">
                <c:v>2017</c:v>
              </c:pt>
            </c:numLit>
          </c:cat>
          <c:val>
            <c:numLit>
              <c:formatCode>General</c:formatCode>
              <c:ptCount val="4"/>
              <c:pt idx="0">
                <c:v>5155.8319094534372</c:v>
              </c:pt>
              <c:pt idx="1">
                <c:v>2758.3066652901671</c:v>
              </c:pt>
              <c:pt idx="2">
                <c:v>6132.2008610285638</c:v>
              </c:pt>
              <c:pt idx="3">
                <c:v>18233.011529236272</c:v>
              </c:pt>
            </c:numLit>
          </c:val>
          <c:extLst>
            <c:ext xmlns:c16="http://schemas.microsoft.com/office/drawing/2014/chart" uri="{C3380CC4-5D6E-409C-BE32-E72D297353CC}">
              <c16:uniqueId val="{00000008-D26D-4FBC-9C6B-ED01A104C859}"/>
            </c:ext>
          </c:extLst>
        </c:ser>
        <c:dLbls>
          <c:showLegendKey val="0"/>
          <c:showVal val="0"/>
          <c:showCatName val="0"/>
          <c:showSerName val="0"/>
          <c:showPercent val="0"/>
          <c:showBubbleSize val="0"/>
        </c:dLbls>
        <c:gapWidth val="150"/>
        <c:overlap val="100"/>
        <c:axId val="334693864"/>
        <c:axId val="334692552"/>
        <c:extLst>
          <c:ext xmlns:c15="http://schemas.microsoft.com/office/drawing/2012/chart" uri="{02D57815-91ED-43cb-92C2-25804820EDAC}">
            <c15:filteredBarSeries>
              <c15:ser>
                <c:idx val="10"/>
                <c:order val="10"/>
                <c:tx>
                  <c:v>#REF!</c:v>
                </c:tx>
                <c:spPr>
                  <a:solidFill>
                    <a:schemeClr val="accent5">
                      <a:lumMod val="60000"/>
                    </a:schemeClr>
                  </a:solidFill>
                  <a:ln>
                    <a:noFill/>
                  </a:ln>
                  <a:effectLst/>
                </c:spPr>
                <c:invertIfNegative val="0"/>
                <c:cat>
                  <c:numLit>
                    <c:formatCode>General</c:formatCode>
                    <c:ptCount val="4"/>
                    <c:pt idx="0">
                      <c:v>2014</c:v>
                    </c:pt>
                    <c:pt idx="1">
                      <c:v>2015</c:v>
                    </c:pt>
                    <c:pt idx="2">
                      <c:v>2016</c:v>
                    </c:pt>
                    <c:pt idx="3">
                      <c:v>2017</c:v>
                    </c:pt>
                  </c:numLit>
                </c:cat>
                <c:val>
                  <c:numLit>
                    <c:formatCode>General</c:formatCode>
                    <c:ptCount val="4"/>
                  </c:numLit>
                </c:val>
                <c:extLst>
                  <c:ext xmlns:c16="http://schemas.microsoft.com/office/drawing/2014/chart" uri="{C3380CC4-5D6E-409C-BE32-E72D297353CC}">
                    <c16:uniqueId val="{0000000A-D26D-4FBC-9C6B-ED01A104C859}"/>
                  </c:ext>
                </c:extLst>
              </c15:ser>
            </c15:filteredBarSeries>
          </c:ext>
        </c:extLst>
      </c:barChart>
      <c:lineChart>
        <c:grouping val="standard"/>
        <c:varyColors val="0"/>
        <c:ser>
          <c:idx val="9"/>
          <c:order val="9"/>
          <c:tx>
            <c:v>Somme des contributions</c:v>
          </c:tx>
          <c:spPr>
            <a:ln w="28575" cap="sq" cmpd="sng">
              <a:solidFill>
                <a:schemeClr val="tx1"/>
              </a:solidFill>
              <a:miter lim="800000"/>
              <a:headEnd type="none" w="sm" len="sm"/>
              <a:tailEnd type="none" w="sm" len="sm"/>
            </a:ln>
            <a:effectLst/>
          </c:spPr>
          <c:marker>
            <c:symbol val="diamond"/>
            <c:size val="7"/>
            <c:spPr>
              <a:solidFill>
                <a:schemeClr val="tx1"/>
              </a:solidFill>
              <a:ln w="12700">
                <a:solidFill>
                  <a:schemeClr val="tx1"/>
                </a:solidFill>
                <a:miter lim="800000"/>
              </a:ln>
              <a:effectLst/>
            </c:spPr>
          </c:marker>
          <c:cat>
            <c:numLit>
              <c:formatCode>General</c:formatCode>
              <c:ptCount val="4"/>
              <c:pt idx="0">
                <c:v>2014</c:v>
              </c:pt>
              <c:pt idx="1">
                <c:v>2015</c:v>
              </c:pt>
              <c:pt idx="2">
                <c:v>2016</c:v>
              </c:pt>
              <c:pt idx="3">
                <c:v>2017</c:v>
              </c:pt>
            </c:numLit>
          </c:cat>
          <c:val>
            <c:numLit>
              <c:formatCode>General</c:formatCode>
              <c:ptCount val="4"/>
              <c:pt idx="0">
                <c:v>79950.000000000029</c:v>
              </c:pt>
              <c:pt idx="1">
                <c:v>224575.00000000003</c:v>
              </c:pt>
              <c:pt idx="2">
                <c:v>315000</c:v>
              </c:pt>
              <c:pt idx="3">
                <c:v>449600.00000000006</c:v>
              </c:pt>
            </c:numLit>
          </c:val>
          <c:smooth val="1"/>
          <c:extLst>
            <c:ext xmlns:c16="http://schemas.microsoft.com/office/drawing/2014/chart" uri="{C3380CC4-5D6E-409C-BE32-E72D297353CC}">
              <c16:uniqueId val="{00000009-D26D-4FBC-9C6B-ED01A104C859}"/>
            </c:ext>
          </c:extLst>
        </c:ser>
        <c:dLbls>
          <c:showLegendKey val="0"/>
          <c:showVal val="0"/>
          <c:showCatName val="0"/>
          <c:showSerName val="0"/>
          <c:showPercent val="0"/>
          <c:showBubbleSize val="0"/>
        </c:dLbls>
        <c:marker val="1"/>
        <c:smooth val="0"/>
        <c:axId val="334693864"/>
        <c:axId val="334692552"/>
      </c:lineChart>
      <c:catAx>
        <c:axId val="334693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4692552"/>
        <c:crosses val="autoZero"/>
        <c:auto val="1"/>
        <c:lblAlgn val="ctr"/>
        <c:lblOffset val="100"/>
        <c:noMultiLvlLbl val="0"/>
      </c:catAx>
      <c:valAx>
        <c:axId val="334692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34693864"/>
        <c:crosses val="autoZero"/>
        <c:crossBetween val="between"/>
      </c:valAx>
      <c:spPr>
        <a:noFill/>
        <a:ln>
          <a:noFill/>
        </a:ln>
        <a:effectLst/>
      </c:spPr>
    </c:plotArea>
    <c:legend>
      <c:legendPos val="b"/>
      <c:layout>
        <c:manualLayout>
          <c:xMode val="edge"/>
          <c:yMode val="edge"/>
          <c:x val="0.10077034974811129"/>
          <c:y val="0.77317927818995158"/>
          <c:w val="0.8795015649445731"/>
          <c:h val="0.207823373986773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79739944167762E-2"/>
          <c:y val="4.2634263543400559E-2"/>
          <c:w val="0.90095471281637496"/>
          <c:h val="0.75006801094843267"/>
        </c:manualLayout>
      </c:layout>
      <c:barChart>
        <c:barDir val="col"/>
        <c:grouping val="percentStacked"/>
        <c:varyColors val="0"/>
        <c:ser>
          <c:idx val="1"/>
          <c:order val="0"/>
          <c:tx>
            <c:strRef>
              <c:f>'Graphique 5'!$C$3</c:f>
              <c:strCache>
                <c:ptCount val="1"/>
                <c:pt idx="0">
                  <c:v>Indemnisé</c:v>
                </c:pt>
              </c:strCache>
            </c:strRef>
          </c:tx>
          <c:spPr>
            <a:pattFill prst="ltVert">
              <a:fgClr>
                <a:schemeClr val="tx1"/>
              </a:fgClr>
              <a:bgClr>
                <a:srgbClr val="0070C0"/>
              </a:bgClr>
            </a:pattFill>
            <a:ln>
              <a:noFill/>
            </a:ln>
            <a:effectLst>
              <a:softEdge rad="0"/>
            </a:effectLst>
          </c:spPr>
          <c:invertIfNegative val="0"/>
          <c:dPt>
            <c:idx val="0"/>
            <c:invertIfNegative val="0"/>
            <c:bubble3D val="0"/>
            <c:spPr>
              <a:pattFill prst="ltVert">
                <a:fgClr>
                  <a:schemeClr val="tx1"/>
                </a:fgClr>
                <a:bgClr>
                  <a:srgbClr val="0070C0"/>
                </a:bgClr>
              </a:pattFill>
              <a:ln>
                <a:noFill/>
              </a:ln>
              <a:effectLst>
                <a:softEdge rad="0"/>
              </a:effectLst>
            </c:spPr>
            <c:extLst>
              <c:ext xmlns:c16="http://schemas.microsoft.com/office/drawing/2014/chart" uri="{C3380CC4-5D6E-409C-BE32-E72D297353CC}">
                <c16:uniqueId val="{00000004-F151-487D-89EB-7362FFED9206}"/>
              </c:ext>
            </c:extLst>
          </c:dPt>
          <c:cat>
            <c:numRef>
              <c:f>'Graphique 5'!$A$4:$A$5</c:f>
              <c:numCache>
                <c:formatCode>General</c:formatCode>
                <c:ptCount val="2"/>
                <c:pt idx="0">
                  <c:v>2009</c:v>
                </c:pt>
                <c:pt idx="1">
                  <c:v>2021</c:v>
                </c:pt>
              </c:numCache>
            </c:numRef>
          </c:cat>
          <c:val>
            <c:numRef>
              <c:f>'Graphique 5'!$C$4:$C$5</c:f>
              <c:numCache>
                <c:formatCode>0%</c:formatCode>
                <c:ptCount val="2"/>
                <c:pt idx="0">
                  <c:v>0.25</c:v>
                </c:pt>
                <c:pt idx="1">
                  <c:v>0.25</c:v>
                </c:pt>
              </c:numCache>
            </c:numRef>
          </c:val>
          <c:extLst>
            <c:ext xmlns:c16="http://schemas.microsoft.com/office/drawing/2014/chart" uri="{C3380CC4-5D6E-409C-BE32-E72D297353CC}">
              <c16:uniqueId val="{00000001-F151-487D-89EB-7362FFED9206}"/>
            </c:ext>
          </c:extLst>
        </c:ser>
        <c:ser>
          <c:idx val="0"/>
          <c:order val="1"/>
          <c:tx>
            <c:strRef>
              <c:f>'Graphique 5'!$B$3</c:f>
              <c:strCache>
                <c:ptCount val="1"/>
                <c:pt idx="0">
                  <c:v>Indemnisable</c:v>
                </c:pt>
              </c:strCache>
            </c:strRef>
          </c:tx>
          <c:spPr>
            <a:solidFill>
              <a:srgbClr val="0070C0"/>
            </a:solidFill>
            <a:ln>
              <a:noFill/>
            </a:ln>
            <a:effectLst/>
          </c:spPr>
          <c:invertIfNegative val="0"/>
          <c:dLbls>
            <c:dLbl>
              <c:idx val="0"/>
              <c:tx>
                <c:rich>
                  <a:bodyPr/>
                  <a:lstStyle/>
                  <a:p>
                    <a:fld id="{3B0268FB-634E-42CB-B960-BA4C3CED5268}" type="VALUE">
                      <a:rPr lang="en-US">
                        <a:solidFill>
                          <a:schemeClr val="bg1"/>
                        </a:solidFill>
                      </a:rPr>
                      <a:pPr/>
                      <a:t>[VALEUR]</a:t>
                    </a:fld>
                    <a:endParaRPr lang="fr-F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4-F151-487D-89EB-7362FFED9206}"/>
                </c:ext>
              </c:extLst>
            </c:dLbl>
            <c:dLbl>
              <c:idx val="1"/>
              <c:tx>
                <c:rich>
                  <a:bodyPr/>
                  <a:lstStyle/>
                  <a:p>
                    <a:fld id="{B0209743-05D7-4EC7-AB1F-7DD332741157}" type="VALUE">
                      <a:rPr lang="en-US">
                        <a:solidFill>
                          <a:schemeClr val="bg1"/>
                        </a:solidFill>
                      </a:rPr>
                      <a:pPr/>
                      <a:t>[VALEUR]</a:t>
                    </a:fld>
                    <a:endParaRPr lang="fr-F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F151-487D-89EB-7362FFED92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5'!$A$4:$A$5</c:f>
              <c:numCache>
                <c:formatCode>General</c:formatCode>
                <c:ptCount val="2"/>
                <c:pt idx="0">
                  <c:v>2009</c:v>
                </c:pt>
                <c:pt idx="1">
                  <c:v>2021</c:v>
                </c:pt>
              </c:numCache>
            </c:numRef>
          </c:cat>
          <c:val>
            <c:numRef>
              <c:f>'Graphique 5'!$B$4:$B$5</c:f>
              <c:numCache>
                <c:formatCode>0%</c:formatCode>
                <c:ptCount val="2"/>
                <c:pt idx="0">
                  <c:v>0.69</c:v>
                </c:pt>
                <c:pt idx="1">
                  <c:v>0.8</c:v>
                </c:pt>
              </c:numCache>
            </c:numRef>
          </c:val>
          <c:extLst>
            <c:ext xmlns:c16="http://schemas.microsoft.com/office/drawing/2014/chart" uri="{C3380CC4-5D6E-409C-BE32-E72D297353CC}">
              <c16:uniqueId val="{00000000-F151-487D-89EB-7362FFED9206}"/>
            </c:ext>
          </c:extLst>
        </c:ser>
        <c:ser>
          <c:idx val="2"/>
          <c:order val="2"/>
          <c:tx>
            <c:strRef>
              <c:f>'Graphique 5'!$D$3</c:f>
              <c:strCache>
                <c:ptCount val="1"/>
                <c:pt idx="0">
                  <c:v>Non  indemnisable</c:v>
                </c:pt>
              </c:strCache>
            </c:strRef>
          </c:tx>
          <c:spPr>
            <a:solidFill>
              <a:schemeClr val="accent2"/>
            </a:solidFill>
            <a:ln>
              <a:noFill/>
            </a:ln>
            <a:effectLst/>
          </c:spPr>
          <c:invertIfNegative val="0"/>
          <c:dLbls>
            <c:dLbl>
              <c:idx val="0"/>
              <c:tx>
                <c:rich>
                  <a:bodyPr/>
                  <a:lstStyle/>
                  <a:p>
                    <a:r>
                      <a:rPr lang="en-US">
                        <a:solidFill>
                          <a:schemeClr val="bg1"/>
                        </a:solidFill>
                      </a:rPr>
                      <a:t>31%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151-487D-89EB-7362FFED9206}"/>
                </c:ext>
              </c:extLst>
            </c:dLbl>
            <c:dLbl>
              <c:idx val="1"/>
              <c:tx>
                <c:rich>
                  <a:bodyPr/>
                  <a:lstStyle/>
                  <a:p>
                    <a:r>
                      <a:rPr lang="en-US">
                        <a:solidFill>
                          <a:schemeClr val="bg1"/>
                        </a:solidFill>
                      </a:rPr>
                      <a:t>20%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151-487D-89EB-7362FFED92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5'!$A$4:$A$5</c:f>
              <c:numCache>
                <c:formatCode>General</c:formatCode>
                <c:ptCount val="2"/>
                <c:pt idx="0">
                  <c:v>2009</c:v>
                </c:pt>
                <c:pt idx="1">
                  <c:v>2021</c:v>
                </c:pt>
              </c:numCache>
            </c:numRef>
          </c:cat>
          <c:val>
            <c:numRef>
              <c:f>'Graphique 5'!$D$4:$D$5</c:f>
              <c:numCache>
                <c:formatCode>0.00%</c:formatCode>
                <c:ptCount val="2"/>
                <c:pt idx="0">
                  <c:v>0.31000000000000005</c:v>
                </c:pt>
                <c:pt idx="1">
                  <c:v>0.19999999999999996</c:v>
                </c:pt>
              </c:numCache>
            </c:numRef>
          </c:val>
          <c:extLst>
            <c:ext xmlns:c16="http://schemas.microsoft.com/office/drawing/2014/chart" uri="{C3380CC4-5D6E-409C-BE32-E72D297353CC}">
              <c16:uniqueId val="{00000003-F151-487D-89EB-7362FFED9206}"/>
            </c:ext>
          </c:extLst>
        </c:ser>
        <c:dLbls>
          <c:showLegendKey val="0"/>
          <c:showVal val="0"/>
          <c:showCatName val="0"/>
          <c:showSerName val="0"/>
          <c:showPercent val="0"/>
          <c:showBubbleSize val="0"/>
        </c:dLbls>
        <c:gapWidth val="150"/>
        <c:overlap val="100"/>
        <c:axId val="581921128"/>
        <c:axId val="581917848"/>
      </c:barChart>
      <c:catAx>
        <c:axId val="581921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1917848"/>
        <c:crosses val="autoZero"/>
        <c:auto val="1"/>
        <c:lblAlgn val="ctr"/>
        <c:lblOffset val="100"/>
        <c:noMultiLvlLbl val="0"/>
      </c:catAx>
      <c:valAx>
        <c:axId val="581917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1921128"/>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'Données complémentaires 1'!$A$5</c:f>
              <c:strCache>
                <c:ptCount val="1"/>
                <c:pt idx="0">
                  <c:v>2013</c:v>
                </c:pt>
              </c:strCache>
            </c:strRef>
          </c:tx>
          <c:spPr>
            <a:solidFill>
              <a:schemeClr val="accent1"/>
            </a:solidFill>
            <a:ln>
              <a:noFill/>
            </a:ln>
            <a:effectLst/>
          </c:spPr>
          <c:invertIfNegative val="0"/>
          <c:cat>
            <c:strRef>
              <c:f>'Données complémentaires 1'!$D$4:$E$4</c:f>
              <c:strCache>
                <c:ptCount val="2"/>
                <c:pt idx="0">
                  <c:v>Demandeurs d'emploi inscrits depuis un an ou plus </c:v>
                </c:pt>
                <c:pt idx="1">
                  <c:v>Demandeurs d'emploi inscrits depuis deux ans ou plus </c:v>
                </c:pt>
              </c:strCache>
            </c:strRef>
          </c:cat>
          <c:val>
            <c:numRef>
              <c:f>'Données complémentaires 1'!$D$5:$E$5</c:f>
              <c:numCache>
                <c:formatCode>0.0%</c:formatCode>
                <c:ptCount val="2"/>
                <c:pt idx="0">
                  <c:v>0.53633828779375869</c:v>
                </c:pt>
                <c:pt idx="1">
                  <c:v>0.28993940514440758</c:v>
                </c:pt>
              </c:numCache>
            </c:numRef>
          </c:val>
          <c:extLst>
            <c:ext xmlns:c16="http://schemas.microsoft.com/office/drawing/2014/chart" uri="{C3380CC4-5D6E-409C-BE32-E72D297353CC}">
              <c16:uniqueId val="{00000000-7C37-4081-9BD6-F3BD98AE6197}"/>
            </c:ext>
          </c:extLst>
        </c:ser>
        <c:ser>
          <c:idx val="1"/>
          <c:order val="1"/>
          <c:tx>
            <c:strRef>
              <c:f>'Données complémentaires 1'!$A$6</c:f>
              <c:strCache>
                <c:ptCount val="1"/>
                <c:pt idx="0">
                  <c:v>2021</c:v>
                </c:pt>
              </c:strCache>
            </c:strRef>
          </c:tx>
          <c:spPr>
            <a:solidFill>
              <a:schemeClr val="accent3"/>
            </a:solidFill>
            <a:ln>
              <a:noFill/>
            </a:ln>
            <a:effectLst/>
          </c:spPr>
          <c:invertIfNegative val="0"/>
          <c:cat>
            <c:strRef>
              <c:f>'Données complémentaires 1'!$D$4:$E$4</c:f>
              <c:strCache>
                <c:ptCount val="2"/>
                <c:pt idx="0">
                  <c:v>Demandeurs d'emploi inscrits depuis un an ou plus </c:v>
                </c:pt>
                <c:pt idx="1">
                  <c:v>Demandeurs d'emploi inscrits depuis deux ans ou plus </c:v>
                </c:pt>
              </c:strCache>
            </c:strRef>
          </c:cat>
          <c:val>
            <c:numRef>
              <c:f>'Données complémentaires 1'!$D$6:$E$6</c:f>
              <c:numCache>
                <c:formatCode>0.0%</c:formatCode>
                <c:ptCount val="2"/>
                <c:pt idx="0">
                  <c:v>0.61408215462256222</c:v>
                </c:pt>
                <c:pt idx="1">
                  <c:v>0.37818245200051898</c:v>
                </c:pt>
              </c:numCache>
            </c:numRef>
          </c:val>
          <c:extLst>
            <c:ext xmlns:c16="http://schemas.microsoft.com/office/drawing/2014/chart" uri="{C3380CC4-5D6E-409C-BE32-E72D297353CC}">
              <c16:uniqueId val="{00000001-7C37-4081-9BD6-F3BD98AE6197}"/>
            </c:ext>
          </c:extLst>
        </c:ser>
        <c:dLbls>
          <c:showLegendKey val="0"/>
          <c:showVal val="0"/>
          <c:showCatName val="0"/>
          <c:showSerName val="0"/>
          <c:showPercent val="0"/>
          <c:showBubbleSize val="0"/>
        </c:dLbls>
        <c:gapWidth val="219"/>
        <c:overlap val="-27"/>
        <c:axId val="514593936"/>
        <c:axId val="514593608"/>
      </c:barChart>
      <c:catAx>
        <c:axId val="51459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4593608"/>
        <c:crosses val="autoZero"/>
        <c:auto val="1"/>
        <c:lblAlgn val="ctr"/>
        <c:lblOffset val="100"/>
        <c:noMultiLvlLbl val="0"/>
      </c:catAx>
      <c:valAx>
        <c:axId val="514593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4593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13804</xdr:colOff>
      <xdr:row>8</xdr:row>
      <xdr:rowOff>55218</xdr:rowOff>
    </xdr:from>
    <xdr:to>
      <xdr:col>14</xdr:col>
      <xdr:colOff>248478</xdr:colOff>
      <xdr:row>25</xdr:row>
      <xdr:rowOff>13804</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33618</xdr:colOff>
      <xdr:row>9</xdr:row>
      <xdr:rowOff>78442</xdr:rowOff>
    </xdr:from>
    <xdr:to>
      <xdr:col>15</xdr:col>
      <xdr:colOff>448236</xdr:colOff>
      <xdr:row>27</xdr:row>
      <xdr:rowOff>168089</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742950</xdr:colOff>
      <xdr:row>6</xdr:row>
      <xdr:rowOff>19049</xdr:rowOff>
    </xdr:from>
    <xdr:to>
      <xdr:col>8</xdr:col>
      <xdr:colOff>314325</xdr:colOff>
      <xdr:row>16</xdr:row>
      <xdr:rowOff>180974</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450082</xdr:colOff>
      <xdr:row>15</xdr:row>
      <xdr:rowOff>52336</xdr:rowOff>
    </xdr:from>
    <xdr:to>
      <xdr:col>14</xdr:col>
      <xdr:colOff>0</xdr:colOff>
      <xdr:row>41</xdr:row>
      <xdr:rowOff>177939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28575</xdr:colOff>
      <xdr:row>6</xdr:row>
      <xdr:rowOff>28575</xdr:rowOff>
    </xdr:from>
    <xdr:to>
      <xdr:col>13</xdr:col>
      <xdr:colOff>85725</xdr:colOff>
      <xdr:row>20</xdr:row>
      <xdr:rowOff>180974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0.43942</cdr:x>
      <cdr:y>0.63732</cdr:y>
    </cdr:from>
    <cdr:to>
      <cdr:x>0.57685</cdr:x>
      <cdr:y>0.80634</cdr:y>
    </cdr:to>
    <cdr:sp macro="" textlink="">
      <cdr:nvSpPr>
        <cdr:cNvPr id="4" name="ZoneTexte 3"/>
        <cdr:cNvSpPr txBox="1"/>
      </cdr:nvSpPr>
      <cdr:spPr>
        <a:xfrm xmlns:a="http://schemas.openxmlformats.org/drawingml/2006/main">
          <a:off x="2314577" y="1724025"/>
          <a:ext cx="72390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900"/>
            <a:t>25%</a:t>
          </a:r>
        </a:p>
        <a:p xmlns:a="http://schemas.openxmlformats.org/drawingml/2006/main">
          <a:r>
            <a:rPr lang="fr-FR" sz="900"/>
            <a:t>Indemnisé</a:t>
          </a:r>
        </a:p>
      </cdr:txBody>
    </cdr:sp>
  </cdr:relSizeAnchor>
  <cdr:relSizeAnchor xmlns:cdr="http://schemas.openxmlformats.org/drawingml/2006/chartDrawing">
    <cdr:from>
      <cdr:x>0.41411</cdr:x>
      <cdr:y>0.6338</cdr:y>
    </cdr:from>
    <cdr:to>
      <cdr:x>0.43286</cdr:x>
      <cdr:y>0.79054</cdr:y>
    </cdr:to>
    <cdr:sp macro="" textlink="">
      <cdr:nvSpPr>
        <cdr:cNvPr id="6" name="Accolade fermante 5"/>
        <cdr:cNvSpPr/>
      </cdr:nvSpPr>
      <cdr:spPr>
        <a:xfrm xmlns:a="http://schemas.openxmlformats.org/drawingml/2006/main">
          <a:off x="2232504" y="1786943"/>
          <a:ext cx="101122" cy="441907"/>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0.85533</cdr:x>
      <cdr:y>0.63732</cdr:y>
    </cdr:from>
    <cdr:to>
      <cdr:x>0.87986</cdr:x>
      <cdr:y>0.78716</cdr:y>
    </cdr:to>
    <cdr:sp macro="" textlink="">
      <cdr:nvSpPr>
        <cdr:cNvPr id="9" name="Accolade fermante 8"/>
        <cdr:cNvSpPr/>
      </cdr:nvSpPr>
      <cdr:spPr>
        <a:xfrm xmlns:a="http://schemas.openxmlformats.org/drawingml/2006/main">
          <a:off x="4611238" y="1796870"/>
          <a:ext cx="132212" cy="422455"/>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0.8682</cdr:x>
      <cdr:y>0.65541</cdr:y>
    </cdr:from>
    <cdr:to>
      <cdr:x>1</cdr:x>
      <cdr:y>0.80872</cdr:y>
    </cdr:to>
    <cdr:sp macro="" textlink="">
      <cdr:nvSpPr>
        <cdr:cNvPr id="12" name="ZoneTexte 11"/>
        <cdr:cNvSpPr txBox="1"/>
      </cdr:nvSpPr>
      <cdr:spPr>
        <a:xfrm xmlns:a="http://schemas.openxmlformats.org/drawingml/2006/main">
          <a:off x="4680601" y="1847850"/>
          <a:ext cx="710549" cy="4322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900"/>
            <a:t>25%</a:t>
          </a:r>
        </a:p>
        <a:p xmlns:a="http://schemas.openxmlformats.org/drawingml/2006/main">
          <a:pPr algn="ctr"/>
          <a:r>
            <a:rPr lang="fr-FR" sz="900"/>
            <a:t>Indemnisé</a:t>
          </a:r>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9525</xdr:colOff>
      <xdr:row>4</xdr:row>
      <xdr:rowOff>76200</xdr:rowOff>
    </xdr:from>
    <xdr:to>
      <xdr:col>12</xdr:col>
      <xdr:colOff>733425</xdr:colOff>
      <xdr:row>18</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DARES">
    <a:dk1>
      <a:srgbClr val="000000"/>
    </a:dk1>
    <a:lt1>
      <a:srgbClr val="FFFFFF"/>
    </a:lt1>
    <a:dk2>
      <a:srgbClr val="20519A"/>
    </a:dk2>
    <a:lt2>
      <a:srgbClr val="B3B3B3"/>
    </a:lt2>
    <a:accent1>
      <a:srgbClr val="7CCCBF"/>
    </a:accent1>
    <a:accent2>
      <a:srgbClr val="ADD9D4"/>
    </a:accent2>
    <a:accent3>
      <a:srgbClr val="FF8C7D"/>
    </a:accent3>
    <a:accent4>
      <a:srgbClr val="F5A9A0"/>
    </a:accent4>
    <a:accent5>
      <a:srgbClr val="5870B4"/>
    </a:accent5>
    <a:accent6>
      <a:srgbClr val="798FC8"/>
    </a:accent6>
    <a:hlink>
      <a:srgbClr val="20519A"/>
    </a:hlink>
    <a:folHlink>
      <a:srgbClr val="20519A"/>
    </a:folHlink>
  </a:clrScheme>
  <a:fontScheme name="DARE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DARES">
    <a:dk1>
      <a:srgbClr val="000000"/>
    </a:dk1>
    <a:lt1>
      <a:srgbClr val="FFFFFF"/>
    </a:lt1>
    <a:dk2>
      <a:srgbClr val="20519A"/>
    </a:dk2>
    <a:lt2>
      <a:srgbClr val="B3B3B3"/>
    </a:lt2>
    <a:accent1>
      <a:srgbClr val="7CCCBF"/>
    </a:accent1>
    <a:accent2>
      <a:srgbClr val="ADD9D4"/>
    </a:accent2>
    <a:accent3>
      <a:srgbClr val="FF8C7D"/>
    </a:accent3>
    <a:accent4>
      <a:srgbClr val="F5A9A0"/>
    </a:accent4>
    <a:accent5>
      <a:srgbClr val="5870B4"/>
    </a:accent5>
    <a:accent6>
      <a:srgbClr val="798FC8"/>
    </a:accent6>
    <a:hlink>
      <a:srgbClr val="20519A"/>
    </a:hlink>
    <a:folHlink>
      <a:srgbClr val="20519A"/>
    </a:folHlink>
  </a:clrScheme>
  <a:fontScheme name="DARE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DARES">
    <a:dk1>
      <a:srgbClr val="000000"/>
    </a:dk1>
    <a:lt1>
      <a:srgbClr val="FFFFFF"/>
    </a:lt1>
    <a:dk2>
      <a:srgbClr val="20519A"/>
    </a:dk2>
    <a:lt2>
      <a:srgbClr val="B3B3B3"/>
    </a:lt2>
    <a:accent1>
      <a:srgbClr val="7CCCBF"/>
    </a:accent1>
    <a:accent2>
      <a:srgbClr val="ADD9D4"/>
    </a:accent2>
    <a:accent3>
      <a:srgbClr val="FF8C7D"/>
    </a:accent3>
    <a:accent4>
      <a:srgbClr val="F5A9A0"/>
    </a:accent4>
    <a:accent5>
      <a:srgbClr val="5870B4"/>
    </a:accent5>
    <a:accent6>
      <a:srgbClr val="798FC8"/>
    </a:accent6>
    <a:hlink>
      <a:srgbClr val="20519A"/>
    </a:hlink>
    <a:folHlink>
      <a:srgbClr val="20519A"/>
    </a:folHlink>
  </a:clrScheme>
  <a:fontScheme name="DARE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37"/>
  <sheetViews>
    <sheetView tabSelected="1" zoomScale="86" zoomScaleNormal="86" workbookViewId="0">
      <selection activeCell="C2" sqref="C2"/>
    </sheetView>
  </sheetViews>
  <sheetFormatPr baseColWidth="10" defaultRowHeight="14.5" x14ac:dyDescent="0.35"/>
  <cols>
    <col min="1" max="1" width="71.453125" customWidth="1"/>
  </cols>
  <sheetData>
    <row r="1" spans="1:12" ht="15" customHeight="1" x14ac:dyDescent="0.35">
      <c r="A1" s="107" t="s">
        <v>79</v>
      </c>
      <c r="B1" s="108"/>
      <c r="C1" s="108"/>
      <c r="D1" s="108"/>
      <c r="E1" s="108"/>
      <c r="F1" s="108"/>
      <c r="G1" s="108"/>
      <c r="H1" s="108"/>
      <c r="I1" s="108"/>
      <c r="J1" s="108"/>
      <c r="K1" s="108"/>
      <c r="L1" s="109"/>
    </row>
    <row r="2" spans="1:12" ht="15" customHeight="1" x14ac:dyDescent="0.35">
      <c r="A2" s="47"/>
      <c r="B2" s="47"/>
      <c r="C2" s="138">
        <v>45108</v>
      </c>
      <c r="D2" s="47"/>
      <c r="E2" s="47"/>
      <c r="F2" s="47"/>
      <c r="G2" s="47"/>
      <c r="H2" s="47"/>
      <c r="I2" s="47"/>
      <c r="J2" s="47"/>
      <c r="K2" s="47"/>
      <c r="L2" s="47"/>
    </row>
    <row r="3" spans="1:12" x14ac:dyDescent="0.35">
      <c r="A3" s="110" t="s">
        <v>0</v>
      </c>
      <c r="B3" s="110"/>
      <c r="C3" s="110"/>
      <c r="D3" s="110"/>
      <c r="E3" s="110"/>
      <c r="F3" s="110"/>
      <c r="G3" s="110"/>
      <c r="H3" s="110"/>
      <c r="I3" s="110"/>
      <c r="J3" s="110"/>
      <c r="K3" s="110"/>
      <c r="L3" s="110"/>
    </row>
    <row r="4" spans="1:12" ht="17.25" customHeight="1" x14ac:dyDescent="0.35">
      <c r="A4" s="111" t="s">
        <v>71</v>
      </c>
      <c r="B4" s="111"/>
      <c r="C4" s="111"/>
      <c r="D4" s="111"/>
      <c r="E4" s="111"/>
      <c r="F4" s="111"/>
      <c r="G4" s="111"/>
      <c r="H4" s="111"/>
      <c r="I4" s="111"/>
      <c r="J4" s="111"/>
      <c r="K4" s="111"/>
      <c r="L4" s="111"/>
    </row>
    <row r="5" spans="1:12" x14ac:dyDescent="0.35">
      <c r="A5" s="105" t="s">
        <v>1</v>
      </c>
      <c r="B5" s="105"/>
      <c r="C5" s="105"/>
      <c r="D5" s="105"/>
      <c r="E5" s="105"/>
      <c r="F5" s="105"/>
      <c r="G5" s="105"/>
      <c r="H5" s="105"/>
      <c r="I5" s="105"/>
      <c r="J5" s="105"/>
      <c r="K5" s="105"/>
      <c r="L5" s="105"/>
    </row>
    <row r="6" spans="1:12" ht="21.75" customHeight="1" x14ac:dyDescent="0.35">
      <c r="A6" s="112" t="s">
        <v>57</v>
      </c>
      <c r="B6" s="112"/>
      <c r="C6" s="112"/>
      <c r="D6" s="112"/>
      <c r="E6" s="112"/>
      <c r="F6" s="112"/>
      <c r="G6" s="112"/>
      <c r="H6" s="112"/>
      <c r="I6" s="112"/>
      <c r="J6" s="112"/>
      <c r="K6" s="112"/>
      <c r="L6" s="112"/>
    </row>
    <row r="7" spans="1:12" ht="39" customHeight="1" x14ac:dyDescent="0.35">
      <c r="A7" s="113" t="s">
        <v>64</v>
      </c>
      <c r="B7" s="113"/>
      <c r="C7" s="113"/>
      <c r="D7" s="113"/>
      <c r="E7" s="113"/>
      <c r="F7" s="113"/>
      <c r="G7" s="113"/>
      <c r="H7" s="113"/>
      <c r="I7" s="113"/>
      <c r="J7" s="113"/>
      <c r="K7" s="113"/>
      <c r="L7" s="113"/>
    </row>
    <row r="8" spans="1:12" ht="48.75" customHeight="1" x14ac:dyDescent="0.35">
      <c r="A8" s="113" t="s">
        <v>65</v>
      </c>
      <c r="B8" s="113"/>
      <c r="C8" s="113"/>
      <c r="D8" s="113"/>
      <c r="E8" s="113"/>
      <c r="F8" s="113"/>
      <c r="G8" s="113"/>
      <c r="H8" s="113"/>
      <c r="I8" s="113"/>
      <c r="J8" s="113"/>
      <c r="K8" s="113"/>
      <c r="L8" s="113"/>
    </row>
    <row r="9" spans="1:12" ht="21.75" customHeight="1" x14ac:dyDescent="0.35">
      <c r="A9" s="114" t="s">
        <v>56</v>
      </c>
      <c r="B9" s="114"/>
      <c r="C9" s="114"/>
      <c r="D9" s="114"/>
      <c r="E9" s="114"/>
      <c r="F9" s="114"/>
      <c r="G9" s="114"/>
      <c r="H9" s="114"/>
      <c r="I9" s="114"/>
      <c r="J9" s="114"/>
      <c r="K9" s="114"/>
      <c r="L9" s="114"/>
    </row>
    <row r="10" spans="1:12" ht="24.75" customHeight="1" x14ac:dyDescent="0.35">
      <c r="A10" s="113" t="s">
        <v>66</v>
      </c>
      <c r="B10" s="113"/>
      <c r="C10" s="113"/>
      <c r="D10" s="113"/>
      <c r="E10" s="113"/>
      <c r="F10" s="113"/>
      <c r="G10" s="113"/>
      <c r="H10" s="113"/>
      <c r="I10" s="113"/>
      <c r="J10" s="113"/>
      <c r="K10" s="113"/>
      <c r="L10" s="113"/>
    </row>
    <row r="11" spans="1:12" x14ac:dyDescent="0.35">
      <c r="A11" s="105" t="s">
        <v>2</v>
      </c>
      <c r="B11" s="105"/>
      <c r="C11" s="105"/>
      <c r="D11" s="105"/>
      <c r="E11" s="105"/>
      <c r="F11" s="105"/>
      <c r="G11" s="105"/>
      <c r="H11" s="105"/>
      <c r="I11" s="105"/>
      <c r="J11" s="105"/>
      <c r="K11" s="105"/>
      <c r="L11" s="105"/>
    </row>
    <row r="12" spans="1:12" x14ac:dyDescent="0.35">
      <c r="A12" s="119" t="s">
        <v>60</v>
      </c>
      <c r="B12" s="119"/>
      <c r="C12" s="119"/>
      <c r="D12" s="119"/>
      <c r="E12" s="119"/>
      <c r="F12" s="119"/>
      <c r="G12" s="119"/>
      <c r="H12" s="119"/>
      <c r="I12" s="119"/>
      <c r="J12" s="119"/>
      <c r="K12" s="119"/>
      <c r="L12" s="119"/>
    </row>
    <row r="13" spans="1:12" ht="34.5" customHeight="1" x14ac:dyDescent="0.35">
      <c r="A13" s="119" t="s">
        <v>68</v>
      </c>
      <c r="B13" s="119"/>
      <c r="C13" s="119"/>
      <c r="D13" s="119"/>
      <c r="E13" s="119"/>
      <c r="F13" s="119"/>
      <c r="G13" s="119"/>
      <c r="H13" s="119"/>
      <c r="I13" s="119"/>
      <c r="J13" s="119"/>
      <c r="K13" s="119"/>
      <c r="L13" s="119"/>
    </row>
    <row r="14" spans="1:12" x14ac:dyDescent="0.35">
      <c r="A14" s="119" t="s">
        <v>67</v>
      </c>
      <c r="B14" s="119"/>
      <c r="C14" s="119"/>
      <c r="D14" s="119"/>
      <c r="E14" s="119"/>
      <c r="F14" s="119"/>
      <c r="G14" s="119"/>
      <c r="H14" s="119"/>
      <c r="I14" s="119"/>
      <c r="J14" s="119"/>
      <c r="K14" s="119"/>
      <c r="L14" s="119"/>
    </row>
    <row r="15" spans="1:12" ht="22.5" customHeight="1" x14ac:dyDescent="0.35">
      <c r="A15" s="119" t="s">
        <v>69</v>
      </c>
      <c r="B15" s="119"/>
      <c r="C15" s="119"/>
      <c r="D15" s="119"/>
      <c r="E15" s="119"/>
      <c r="F15" s="119"/>
      <c r="G15" s="119"/>
      <c r="H15" s="119"/>
      <c r="I15" s="119"/>
      <c r="J15" s="119"/>
      <c r="K15" s="119"/>
      <c r="L15" s="119"/>
    </row>
    <row r="16" spans="1:12" x14ac:dyDescent="0.35">
      <c r="A16" s="105" t="s">
        <v>3</v>
      </c>
      <c r="B16" s="105"/>
      <c r="C16" s="105"/>
      <c r="D16" s="105"/>
      <c r="E16" s="105"/>
      <c r="F16" s="105"/>
      <c r="G16" s="105"/>
      <c r="H16" s="105"/>
      <c r="I16" s="105"/>
      <c r="J16" s="105"/>
      <c r="K16" s="105"/>
      <c r="L16" s="105"/>
    </row>
    <row r="17" spans="1:12" x14ac:dyDescent="0.35">
      <c r="A17" s="120" t="s">
        <v>70</v>
      </c>
      <c r="B17" s="121"/>
      <c r="C17" s="121"/>
      <c r="D17" s="121"/>
      <c r="E17" s="121"/>
      <c r="F17" s="121"/>
      <c r="G17" s="121"/>
      <c r="H17" s="121"/>
      <c r="I17" s="121"/>
      <c r="J17" s="121"/>
      <c r="K17" s="121"/>
      <c r="L17" s="121"/>
    </row>
    <row r="18" spans="1:12" x14ac:dyDescent="0.35">
      <c r="A18" s="1"/>
      <c r="B18" s="2"/>
      <c r="C18" s="2"/>
      <c r="D18" s="2"/>
      <c r="E18" s="2"/>
      <c r="F18" s="2"/>
      <c r="G18" s="2"/>
      <c r="H18" s="2"/>
      <c r="I18" s="2"/>
      <c r="J18" s="2"/>
      <c r="K18" s="2"/>
      <c r="L18" s="2"/>
    </row>
    <row r="19" spans="1:12" x14ac:dyDescent="0.35">
      <c r="A19" s="105" t="s">
        <v>4</v>
      </c>
      <c r="B19" s="105"/>
      <c r="C19" s="105"/>
      <c r="D19" s="105"/>
      <c r="E19" s="105"/>
      <c r="F19" s="105"/>
      <c r="G19" s="105"/>
      <c r="H19" s="105"/>
      <c r="I19" s="105"/>
      <c r="J19" s="105"/>
      <c r="K19" s="105"/>
      <c r="L19" s="105"/>
    </row>
    <row r="20" spans="1:12" x14ac:dyDescent="0.35">
      <c r="A20" s="117" t="s">
        <v>96</v>
      </c>
      <c r="B20" s="118"/>
      <c r="C20" s="118"/>
      <c r="D20" s="118"/>
      <c r="E20" s="118"/>
      <c r="F20" s="118"/>
      <c r="G20" s="118"/>
      <c r="H20" s="118"/>
      <c r="I20" s="118"/>
      <c r="J20" s="118"/>
      <c r="K20" s="118"/>
      <c r="L20" s="118"/>
    </row>
    <row r="21" spans="1:12" x14ac:dyDescent="0.35">
      <c r="A21" s="115" t="s">
        <v>97</v>
      </c>
      <c r="B21" s="115"/>
      <c r="C21" s="115"/>
      <c r="D21" s="115"/>
      <c r="E21" s="115"/>
      <c r="F21" s="115"/>
      <c r="G21" s="115"/>
      <c r="H21" s="115"/>
      <c r="I21" s="115"/>
      <c r="J21" s="115"/>
      <c r="K21" s="115"/>
      <c r="L21" s="115"/>
    </row>
    <row r="22" spans="1:12" x14ac:dyDescent="0.35">
      <c r="A22" s="116" t="s">
        <v>98</v>
      </c>
      <c r="B22" s="116"/>
      <c r="C22" s="116"/>
      <c r="D22" s="116"/>
      <c r="E22" s="116"/>
      <c r="F22" s="116"/>
      <c r="G22" s="116"/>
      <c r="H22" s="116"/>
      <c r="I22" s="116"/>
      <c r="J22" s="116"/>
      <c r="K22" s="116"/>
      <c r="L22" s="116"/>
    </row>
    <row r="23" spans="1:12" x14ac:dyDescent="0.35">
      <c r="A23" s="116" t="s">
        <v>99</v>
      </c>
      <c r="B23" s="116"/>
      <c r="C23" s="116"/>
      <c r="D23" s="116"/>
      <c r="E23" s="116"/>
      <c r="F23" s="116"/>
      <c r="G23" s="116"/>
      <c r="H23" s="116"/>
      <c r="I23" s="116"/>
      <c r="J23" s="116"/>
      <c r="K23" s="116"/>
      <c r="L23" s="116"/>
    </row>
    <row r="24" spans="1:12" x14ac:dyDescent="0.35">
      <c r="A24" s="104" t="s">
        <v>100</v>
      </c>
      <c r="B24" s="104"/>
      <c r="C24" s="104"/>
      <c r="D24" s="104"/>
      <c r="E24" s="104"/>
      <c r="F24" s="104"/>
      <c r="G24" s="104"/>
      <c r="H24" s="104"/>
      <c r="I24" s="104"/>
      <c r="J24" s="104"/>
      <c r="K24" s="104"/>
      <c r="L24" s="104"/>
    </row>
    <row r="25" spans="1:12" x14ac:dyDescent="0.35">
      <c r="A25" s="104" t="s">
        <v>142</v>
      </c>
      <c r="B25" s="104"/>
      <c r="C25" s="104"/>
      <c r="D25" s="104"/>
      <c r="E25" s="104"/>
      <c r="F25" s="104"/>
      <c r="G25" s="104"/>
      <c r="H25" s="104"/>
      <c r="I25" s="104"/>
      <c r="J25" s="104"/>
      <c r="K25" s="104"/>
      <c r="L25" s="104"/>
    </row>
    <row r="26" spans="1:12" x14ac:dyDescent="0.35">
      <c r="A26" s="104" t="s">
        <v>101</v>
      </c>
      <c r="B26" s="104"/>
      <c r="C26" s="104"/>
      <c r="D26" s="104"/>
      <c r="E26" s="104"/>
      <c r="F26" s="104"/>
      <c r="G26" s="104"/>
      <c r="H26" s="104"/>
      <c r="I26" s="104"/>
      <c r="J26" s="104"/>
      <c r="K26" s="104"/>
      <c r="L26" s="104"/>
    </row>
    <row r="27" spans="1:12" x14ac:dyDescent="0.35">
      <c r="A27" s="104" t="s">
        <v>107</v>
      </c>
      <c r="B27" s="104"/>
      <c r="C27" s="104"/>
      <c r="D27" s="104"/>
      <c r="E27" s="104"/>
      <c r="F27" s="104"/>
      <c r="G27" s="104"/>
      <c r="H27" s="104"/>
      <c r="I27" s="104"/>
      <c r="J27" s="104"/>
      <c r="K27" s="104"/>
      <c r="L27" s="104"/>
    </row>
    <row r="28" spans="1:12" x14ac:dyDescent="0.35">
      <c r="A28" s="103" t="s">
        <v>109</v>
      </c>
      <c r="B28" s="104"/>
      <c r="C28" s="104"/>
      <c r="D28" s="104"/>
      <c r="E28" s="104"/>
      <c r="F28" s="104"/>
      <c r="G28" s="104"/>
      <c r="H28" s="104"/>
      <c r="I28" s="104"/>
      <c r="J28" s="104"/>
      <c r="K28" s="104"/>
      <c r="L28" s="104"/>
    </row>
    <row r="29" spans="1:12" x14ac:dyDescent="0.35">
      <c r="A29" s="103" t="s">
        <v>122</v>
      </c>
      <c r="B29" s="103"/>
      <c r="C29" s="103"/>
      <c r="D29" s="103"/>
      <c r="E29" s="103"/>
      <c r="F29" s="103"/>
      <c r="G29" s="103"/>
      <c r="H29" s="103"/>
      <c r="I29" s="103"/>
      <c r="J29" s="103"/>
      <c r="K29" s="103"/>
      <c r="L29" s="103"/>
    </row>
    <row r="30" spans="1:12" x14ac:dyDescent="0.35">
      <c r="A30" s="103" t="s">
        <v>162</v>
      </c>
      <c r="B30" s="103"/>
      <c r="C30" s="103"/>
      <c r="D30" s="103"/>
      <c r="E30" s="103"/>
      <c r="F30" s="103"/>
      <c r="G30" s="103"/>
      <c r="H30" s="103"/>
      <c r="I30" s="103"/>
      <c r="J30" s="103"/>
      <c r="K30" s="103"/>
      <c r="L30" s="103"/>
    </row>
    <row r="31" spans="1:12" x14ac:dyDescent="0.35">
      <c r="A31" s="103" t="s">
        <v>121</v>
      </c>
      <c r="B31" s="103"/>
      <c r="C31" s="103"/>
      <c r="D31" s="103"/>
      <c r="E31" s="103"/>
      <c r="F31" s="103"/>
      <c r="G31" s="103"/>
      <c r="H31" s="103"/>
      <c r="I31" s="103"/>
      <c r="J31" s="103"/>
      <c r="K31" s="103"/>
      <c r="L31" s="103"/>
    </row>
    <row r="32" spans="1:12" x14ac:dyDescent="0.35">
      <c r="A32" s="103" t="s">
        <v>120</v>
      </c>
      <c r="B32" s="103"/>
      <c r="C32" s="103"/>
      <c r="D32" s="103"/>
      <c r="E32" s="103"/>
      <c r="F32" s="103"/>
      <c r="G32" s="103"/>
      <c r="H32" s="103"/>
      <c r="I32" s="103"/>
      <c r="J32" s="103"/>
      <c r="K32" s="103"/>
      <c r="L32" s="103"/>
    </row>
    <row r="34" spans="1:12" x14ac:dyDescent="0.35">
      <c r="A34" s="106"/>
      <c r="B34" s="106"/>
      <c r="C34" s="106"/>
      <c r="D34" s="106"/>
      <c r="E34" s="106"/>
      <c r="F34" s="106"/>
      <c r="G34" s="106"/>
      <c r="H34" s="106"/>
      <c r="I34" s="106"/>
      <c r="J34" s="106"/>
      <c r="K34" s="106"/>
      <c r="L34" s="106"/>
    </row>
    <row r="35" spans="1:12" x14ac:dyDescent="0.35">
      <c r="A35" s="105" t="s">
        <v>5</v>
      </c>
      <c r="B35" s="105"/>
      <c r="C35" s="105"/>
      <c r="D35" s="105"/>
      <c r="E35" s="105"/>
      <c r="F35" s="105"/>
      <c r="G35" s="105"/>
      <c r="H35" s="105"/>
      <c r="I35" s="105"/>
      <c r="J35" s="105"/>
      <c r="K35" s="105"/>
      <c r="L35" s="105"/>
    </row>
    <row r="37" spans="1:12" x14ac:dyDescent="0.35">
      <c r="A37" s="71" t="s">
        <v>80</v>
      </c>
      <c r="B37" s="71"/>
      <c r="C37" s="71"/>
      <c r="D37" s="71"/>
      <c r="E37" s="71"/>
      <c r="F37" s="71"/>
      <c r="G37" s="71"/>
      <c r="H37" s="71"/>
      <c r="I37" s="71"/>
      <c r="J37" s="71"/>
      <c r="K37" s="71"/>
      <c r="L37" s="71"/>
    </row>
  </sheetData>
  <mergeCells count="33">
    <mergeCell ref="A19:L19"/>
    <mergeCell ref="A20:L20"/>
    <mergeCell ref="A12:L12"/>
    <mergeCell ref="A14:L14"/>
    <mergeCell ref="A13:L13"/>
    <mergeCell ref="A15:L15"/>
    <mergeCell ref="A16:L16"/>
    <mergeCell ref="A17:L17"/>
    <mergeCell ref="A27:L27"/>
    <mergeCell ref="A21:L21"/>
    <mergeCell ref="A22:L22"/>
    <mergeCell ref="A23:L23"/>
    <mergeCell ref="A26:L26"/>
    <mergeCell ref="A24:L24"/>
    <mergeCell ref="A25:L25"/>
    <mergeCell ref="A1:L1"/>
    <mergeCell ref="A3:L3"/>
    <mergeCell ref="A4:L4"/>
    <mergeCell ref="A5:L5"/>
    <mergeCell ref="A11:L11"/>
    <mergeCell ref="A6:L6"/>
    <mergeCell ref="A7:L7"/>
    <mergeCell ref="A8:L8"/>
    <mergeCell ref="A9:L9"/>
    <mergeCell ref="A10:L10"/>
    <mergeCell ref="A30:L30"/>
    <mergeCell ref="A31:L31"/>
    <mergeCell ref="A32:L32"/>
    <mergeCell ref="A28:L28"/>
    <mergeCell ref="A35:L35"/>
    <mergeCell ref="A34:J34"/>
    <mergeCell ref="K34:L34"/>
    <mergeCell ref="A29:L29"/>
  </mergeCells>
  <hyperlinks>
    <hyperlink ref="A20:L20" location="'Graphique 1'!A1" display="Graphique 1 - Evolution du nombre de demandeurs d’emploi inscrits à Pôle emploi par catégorie, entre 2009 et 2021"/>
    <hyperlink ref="A21:L21" location="'Graphique 2'!A1" display="Graphique 2 - Evolution du nombre de demandeurs d’emploi inscrits en catégorie C par durée de travail, entre 2009 et 2021"/>
    <hyperlink ref="A22:L22" location="'Graphique 3'!A1" display="Graphique 3 - Type d’emploi occupé par les personnes inscrites en catégorie C entre 2013 et 2017"/>
    <hyperlink ref="A23:L23" location="'Graphique 4'!A1" display="Graphique 4 - Décomposition comptable de la hausse des catégories C par rapport à 2013"/>
    <hyperlink ref="A24:L24" location="'Graphique 5'!A1" display="Graphique 5 - Parts des demandeurs d’emploi inscrits en catégorie C indemnisables et/ou indemnisés, entre 2009 et 2021"/>
    <hyperlink ref="A26:L26" location="'Données complémentaires 1'!A1" display="Données complémentaires 1 - Variation du temps de travail des personnes en catégorie C"/>
    <hyperlink ref="A27" location="'Données complémentaires 2'!A1" display="Données complémentaires 2 - Raison principale du souhait d'un autre emploi des demandeurs d'emploi catégorie C selon leur type de contrat et leur quotité de travail"/>
    <hyperlink ref="A28:L28" location="'Données complémentaires 3'!A1" display="Données complémentaires 3 - Choix du contrat de travail pour les demandeurs d'emploi en catégorie C en CDD, mission d'intérim ou avec un contrat saisonnier, en moyenne entre 2013 et 2017"/>
    <hyperlink ref="A37" location="'Graphique 1'!A1" display="Graphique 1 - Evolution du nombre de demandeurs d’emploi inscrits à Pôle emploi par catégorie, entre 2009 et 2021"/>
    <hyperlink ref="A32:L32" location="'Données complémentaires 7'!A1" display="Données complémentaires 7 - Variation du temps de travail des personnes inscrites en catégorie C, en 2021"/>
    <hyperlink ref="A31:L31" location="'Données complémentaires 6'!A1" display="Données complémentaires 6 -  Parts des demandeurs d'emploi indemnisables et indemnisés parmi les demandeurs d'emploi en catégorie C, entre 2013 et 2021"/>
    <hyperlink ref="A30:L30" location="'Données complémentaires 5'!A1" display="Données complémentaires 5 -  Parts d'inscrits en catégorie C des CDD, intérimaires, CDI et indépendants, entre 2013 et 2017"/>
    <hyperlink ref="A25:L25" location="'Tableau A'!A1" display="Tableau A - Evolution du nombre des métiers de la garde d'enfants en CDI, de ces métiers inscrits en catégorie C et du total des CDI inscrits en catégorie C, par rapport à 2013"/>
    <hyperlink ref="A29:L29" location="'Données complémentaires 4'!A1" display="Données complémentaires 4 - Part des demandeurs d'emploi en catégorie C qui déclarent souhaiter changer d'emploi selon le type de contrat et leur durée de travail, en moyenne entre 2013 et 201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15" sqref="B15"/>
    </sheetView>
  </sheetViews>
  <sheetFormatPr baseColWidth="10" defaultRowHeight="14.5" x14ac:dyDescent="0.35"/>
  <cols>
    <col min="1" max="1" width="12" customWidth="1"/>
    <col min="2" max="2" width="39.1796875" customWidth="1"/>
    <col min="3" max="3" width="30.81640625" customWidth="1"/>
    <col min="4" max="4" width="28.1796875" customWidth="1"/>
  </cols>
  <sheetData>
    <row r="1" spans="1:5" x14ac:dyDescent="0.35">
      <c r="A1" s="76" t="s">
        <v>138</v>
      </c>
    </row>
    <row r="3" spans="1:5" ht="29" x14ac:dyDescent="0.35">
      <c r="A3" s="68"/>
      <c r="B3" s="70" t="s">
        <v>111</v>
      </c>
      <c r="C3" s="70" t="s">
        <v>112</v>
      </c>
      <c r="D3" s="52"/>
      <c r="E3" s="52"/>
    </row>
    <row r="4" spans="1:5" x14ac:dyDescent="0.35">
      <c r="A4" s="69" t="s">
        <v>110</v>
      </c>
      <c r="B4" s="88">
        <v>0.22075392189648682</v>
      </c>
      <c r="C4" s="88">
        <v>0.77924607810351321</v>
      </c>
    </row>
    <row r="5" spans="1:5" x14ac:dyDescent="0.35">
      <c r="B5" s="40"/>
      <c r="C5" s="40"/>
    </row>
    <row r="6" spans="1:5" x14ac:dyDescent="0.35">
      <c r="A6" t="s">
        <v>113</v>
      </c>
    </row>
    <row r="7" spans="1:5" x14ac:dyDescent="0.35">
      <c r="A7" t="s">
        <v>108</v>
      </c>
    </row>
    <row r="8" spans="1:5" x14ac:dyDescent="0.35">
      <c r="A8" t="s">
        <v>147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9" sqref="A9"/>
    </sheetView>
  </sheetViews>
  <sheetFormatPr baseColWidth="10" defaultRowHeight="14.5" x14ac:dyDescent="0.35"/>
  <cols>
    <col min="1" max="1" width="13.26953125" customWidth="1"/>
    <col min="2" max="2" width="27.1796875" bestFit="1" customWidth="1"/>
    <col min="3" max="3" width="29.7265625" bestFit="1" customWidth="1"/>
    <col min="4" max="4" width="27.1796875" bestFit="1" customWidth="1"/>
    <col min="5" max="5" width="29.7265625" bestFit="1" customWidth="1"/>
  </cols>
  <sheetData>
    <row r="1" spans="1:5" x14ac:dyDescent="0.35">
      <c r="A1" s="76" t="s">
        <v>139</v>
      </c>
    </row>
    <row r="2" spans="1:5" ht="15" thickBot="1" x14ac:dyDescent="0.4"/>
    <row r="3" spans="1:5" ht="15" thickBot="1" x14ac:dyDescent="0.4">
      <c r="A3" s="129"/>
      <c r="B3" s="122" t="s">
        <v>34</v>
      </c>
      <c r="C3" s="122"/>
      <c r="D3" s="122" t="s">
        <v>35</v>
      </c>
      <c r="E3" s="122"/>
    </row>
    <row r="4" spans="1:5" ht="15" thickBot="1" x14ac:dyDescent="0.4">
      <c r="A4" s="130"/>
      <c r="B4" s="72" t="s">
        <v>54</v>
      </c>
      <c r="C4" s="72" t="s">
        <v>55</v>
      </c>
      <c r="D4" s="72" t="s">
        <v>54</v>
      </c>
      <c r="E4" s="72" t="s">
        <v>55</v>
      </c>
    </row>
    <row r="5" spans="1:5" ht="15" thickBot="1" x14ac:dyDescent="0.4">
      <c r="A5" s="13" t="s">
        <v>110</v>
      </c>
      <c r="B5" s="87">
        <v>0.2</v>
      </c>
      <c r="C5" s="87">
        <v>0.31</v>
      </c>
      <c r="D5" s="87">
        <v>0.25</v>
      </c>
      <c r="E5" s="87">
        <v>0.37</v>
      </c>
    </row>
    <row r="7" spans="1:5" x14ac:dyDescent="0.35">
      <c r="A7" t="s">
        <v>152</v>
      </c>
    </row>
    <row r="8" spans="1:5" x14ac:dyDescent="0.35">
      <c r="A8" t="s">
        <v>155</v>
      </c>
    </row>
    <row r="9" spans="1:5" x14ac:dyDescent="0.35">
      <c r="A9" t="s">
        <v>147</v>
      </c>
    </row>
  </sheetData>
  <mergeCells count="3">
    <mergeCell ref="A3:A4"/>
    <mergeCell ref="B3:C3"/>
    <mergeCell ref="D3:E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B22" sqref="B22"/>
    </sheetView>
  </sheetViews>
  <sheetFormatPr baseColWidth="10" defaultRowHeight="14.5" x14ac:dyDescent="0.35"/>
  <cols>
    <col min="2" max="2" width="11.81640625" bestFit="1" customWidth="1"/>
    <col min="3" max="3" width="15.1796875" customWidth="1"/>
    <col min="4" max="4" width="15.26953125" customWidth="1"/>
    <col min="5" max="5" width="16" customWidth="1"/>
    <col min="6" max="6" width="13.26953125" bestFit="1" customWidth="1"/>
    <col min="7" max="7" width="17.453125" customWidth="1"/>
    <col min="8" max="8" width="19.1796875" customWidth="1"/>
    <col min="9" max="9" width="20.453125" customWidth="1"/>
    <col min="10" max="10" width="12" bestFit="1" customWidth="1"/>
    <col min="11" max="11" width="13.26953125" bestFit="1" customWidth="1"/>
  </cols>
  <sheetData>
    <row r="1" spans="1:16" x14ac:dyDescent="0.35">
      <c r="A1" s="76" t="s">
        <v>159</v>
      </c>
    </row>
    <row r="2" spans="1:16" ht="15" thickBot="1" x14ac:dyDescent="0.4"/>
    <row r="3" spans="1:16" ht="15" thickBot="1" x14ac:dyDescent="0.4">
      <c r="B3" s="131" t="s">
        <v>160</v>
      </c>
      <c r="C3" s="132"/>
      <c r="D3" s="132"/>
      <c r="E3" s="133"/>
      <c r="F3" s="122" t="s">
        <v>161</v>
      </c>
      <c r="G3" s="122"/>
      <c r="H3" s="122"/>
      <c r="I3" s="122"/>
      <c r="L3" s="52"/>
      <c r="M3" s="52"/>
      <c r="N3" s="52"/>
      <c r="O3" s="52"/>
      <c r="P3" s="52"/>
    </row>
    <row r="4" spans="1:16" ht="15" thickBot="1" x14ac:dyDescent="0.4">
      <c r="A4" s="13" t="s">
        <v>82</v>
      </c>
      <c r="B4" s="13" t="s">
        <v>35</v>
      </c>
      <c r="C4" s="13" t="s">
        <v>83</v>
      </c>
      <c r="D4" s="13" t="s">
        <v>34</v>
      </c>
      <c r="E4" s="13" t="s">
        <v>84</v>
      </c>
      <c r="F4" s="100" t="s">
        <v>35</v>
      </c>
      <c r="G4" s="102" t="s">
        <v>83</v>
      </c>
      <c r="H4" s="102" t="s">
        <v>34</v>
      </c>
      <c r="I4" s="102" t="s">
        <v>84</v>
      </c>
    </row>
    <row r="5" spans="1:16" ht="15" thickBot="1" x14ac:dyDescent="0.4">
      <c r="A5" s="78">
        <v>2013</v>
      </c>
      <c r="B5" s="100">
        <f>ROUND(340809, -2)</f>
        <v>340800</v>
      </c>
      <c r="C5" s="100">
        <f>ROUND(220577,-2)</f>
        <v>220600</v>
      </c>
      <c r="D5" s="100">
        <f>ROUND(206121,-2)</f>
        <v>206100</v>
      </c>
      <c r="E5" s="100">
        <f>ROUND(8604,-2)</f>
        <v>8600</v>
      </c>
      <c r="F5" s="82">
        <v>0.15788727572422157</v>
      </c>
      <c r="G5" s="82">
        <v>0.43263286312783417</v>
      </c>
      <c r="H5" s="82">
        <v>1.04823985352786E-2</v>
      </c>
      <c r="I5" s="39">
        <v>5.3107242805770904E-3</v>
      </c>
      <c r="J5" s="101"/>
    </row>
    <row r="6" spans="1:16" ht="15" thickBot="1" x14ac:dyDescent="0.4">
      <c r="A6" s="78">
        <v>2014</v>
      </c>
      <c r="B6" s="100">
        <f>ROUND(375139,-2)</f>
        <v>375100</v>
      </c>
      <c r="C6" s="100">
        <f>ROUND(226372,-2)</f>
        <v>226400</v>
      </c>
      <c r="D6" s="100">
        <f>ROUND(201280,-2)</f>
        <v>201300</v>
      </c>
      <c r="E6" s="100">
        <f>ROUND(13228,-2)</f>
        <v>13200</v>
      </c>
      <c r="F6" s="82">
        <v>0.17011131587443817</v>
      </c>
      <c r="G6" s="82">
        <v>0.42717501245452211</v>
      </c>
      <c r="H6" s="82">
        <v>1.0267688347908132E-2</v>
      </c>
      <c r="I6" s="39">
        <v>7.8077135109802616E-3</v>
      </c>
      <c r="J6" s="101"/>
    </row>
    <row r="7" spans="1:16" ht="15" thickBot="1" x14ac:dyDescent="0.4">
      <c r="A7" s="78">
        <v>2015</v>
      </c>
      <c r="B7" s="100">
        <f>ROUND(425894,-2)</f>
        <v>425900</v>
      </c>
      <c r="C7" s="100">
        <f>ROUND(262459,-2)</f>
        <v>262500</v>
      </c>
      <c r="D7" s="100">
        <f>ROUND(245415,-2)</f>
        <v>245400</v>
      </c>
      <c r="E7" s="100">
        <f>ROUND(16594,-2)</f>
        <v>16600</v>
      </c>
      <c r="F7" s="82">
        <v>0.18138362004898576</v>
      </c>
      <c r="G7" s="82">
        <v>0.46561371264751172</v>
      </c>
      <c r="H7" s="82">
        <v>1.2638923093609145E-2</v>
      </c>
      <c r="I7" s="39">
        <v>9.8121708999417568E-3</v>
      </c>
      <c r="J7" s="101"/>
    </row>
    <row r="8" spans="1:16" ht="15" thickBot="1" x14ac:dyDescent="0.4">
      <c r="A8" s="78">
        <v>2016</v>
      </c>
      <c r="B8" s="100">
        <f>ROUND(457823,-2)</f>
        <v>457800</v>
      </c>
      <c r="C8" s="100">
        <f>ROUND(282459,-2)</f>
        <v>282500</v>
      </c>
      <c r="D8" s="100">
        <f>ROUND(312737,-2)</f>
        <v>312700</v>
      </c>
      <c r="E8" s="100">
        <f>ROUND(18161,-2)</f>
        <v>18200</v>
      </c>
      <c r="F8" s="82">
        <v>0.19587519038899251</v>
      </c>
      <c r="G8" s="82">
        <v>0.46243954669434612</v>
      </c>
      <c r="H8" s="82">
        <v>1.6092342962949126E-2</v>
      </c>
      <c r="I8" s="39">
        <v>1.0366891251247982E-2</v>
      </c>
      <c r="J8" s="101"/>
    </row>
    <row r="9" spans="1:16" ht="15" thickBot="1" x14ac:dyDescent="0.4">
      <c r="A9" s="78">
        <v>2017</v>
      </c>
      <c r="B9" s="100">
        <f>ROUND(485467,-2)</f>
        <v>485500</v>
      </c>
      <c r="C9" s="100">
        <f>ROUND(312237,-2)</f>
        <v>312200</v>
      </c>
      <c r="D9" s="100">
        <f>ROUND(324979,-2)</f>
        <v>325000</v>
      </c>
      <c r="E9" s="100">
        <f>ROUND(26502,-2)</f>
        <v>26500</v>
      </c>
      <c r="F9" s="82">
        <v>0.19750753366501667</v>
      </c>
      <c r="G9" s="82">
        <v>0.45267812484142922</v>
      </c>
      <c r="H9" s="82">
        <v>1.6642271787191302E-2</v>
      </c>
      <c r="I9" s="39">
        <v>1.5074425067844014E-2</v>
      </c>
      <c r="J9" s="101"/>
    </row>
    <row r="11" spans="1:16" x14ac:dyDescent="0.35">
      <c r="A11" t="s">
        <v>158</v>
      </c>
      <c r="J11" s="43"/>
      <c r="K11" s="43"/>
    </row>
    <row r="12" spans="1:16" x14ac:dyDescent="0.35">
      <c r="A12" t="s">
        <v>85</v>
      </c>
    </row>
    <row r="13" spans="1:16" x14ac:dyDescent="0.35">
      <c r="A13" t="s">
        <v>143</v>
      </c>
    </row>
  </sheetData>
  <mergeCells count="2">
    <mergeCell ref="B3:E3"/>
    <mergeCell ref="F3:I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A10" sqref="A10"/>
    </sheetView>
  </sheetViews>
  <sheetFormatPr baseColWidth="10" defaultRowHeight="14.5" x14ac:dyDescent="0.35"/>
  <sheetData>
    <row r="1" spans="1:10" x14ac:dyDescent="0.35">
      <c r="A1" s="76" t="s">
        <v>140</v>
      </c>
    </row>
    <row r="2" spans="1:10" ht="15" thickBot="1" x14ac:dyDescent="0.4"/>
    <row r="3" spans="1:10" ht="48.75" customHeight="1" thickBot="1" x14ac:dyDescent="0.4">
      <c r="A3" s="134"/>
      <c r="B3" s="61" t="s">
        <v>30</v>
      </c>
      <c r="C3" s="126" t="s">
        <v>119</v>
      </c>
      <c r="D3" s="128"/>
      <c r="E3" s="126" t="s">
        <v>118</v>
      </c>
      <c r="F3" s="128"/>
      <c r="G3" s="126" t="s">
        <v>104</v>
      </c>
      <c r="H3" s="128"/>
      <c r="I3" s="126" t="s">
        <v>105</v>
      </c>
      <c r="J3" s="128"/>
    </row>
    <row r="4" spans="1:10" ht="15.75" customHeight="1" thickBot="1" x14ac:dyDescent="0.4">
      <c r="A4" s="135"/>
      <c r="B4" s="62" t="s">
        <v>28</v>
      </c>
      <c r="C4" s="63" t="s">
        <v>28</v>
      </c>
      <c r="D4" s="53" t="s">
        <v>29</v>
      </c>
      <c r="E4" s="63" t="s">
        <v>28</v>
      </c>
      <c r="F4" s="53" t="s">
        <v>29</v>
      </c>
      <c r="G4" s="63" t="s">
        <v>28</v>
      </c>
      <c r="H4" s="63" t="s">
        <v>29</v>
      </c>
      <c r="I4" s="63" t="s">
        <v>28</v>
      </c>
      <c r="J4" s="63" t="s">
        <v>29</v>
      </c>
    </row>
    <row r="5" spans="1:10" ht="15" thickBot="1" x14ac:dyDescent="0.4">
      <c r="A5" s="7">
        <v>2013</v>
      </c>
      <c r="B5" s="64">
        <v>963920.83333333337</v>
      </c>
      <c r="C5" s="65">
        <v>670928.33333333337</v>
      </c>
      <c r="D5" s="83">
        <f>C5/B5</f>
        <v>0.69604090930704032</v>
      </c>
      <c r="E5" s="65">
        <v>230171.66666666666</v>
      </c>
      <c r="F5" s="84">
        <f>E5/B5</f>
        <v>0.238786898993261</v>
      </c>
      <c r="G5" s="66">
        <v>752985.83333333337</v>
      </c>
      <c r="H5" s="86">
        <f>G5/B5</f>
        <v>0.78116978832113637</v>
      </c>
      <c r="I5" s="65">
        <v>867662.5</v>
      </c>
      <c r="J5" s="86">
        <f>I5/B5</f>
        <v>0.9001387562083677</v>
      </c>
    </row>
    <row r="6" spans="1:10" ht="15" thickBot="1" x14ac:dyDescent="0.4">
      <c r="A6" s="7">
        <v>2021</v>
      </c>
      <c r="B6" s="64">
        <v>1562410.8333333333</v>
      </c>
      <c r="C6" s="65">
        <v>1244153.3333333333</v>
      </c>
      <c r="D6" s="83">
        <f>C6/B6</f>
        <v>0.79630357572405464</v>
      </c>
      <c r="E6" s="65">
        <v>384579.16666666669</v>
      </c>
      <c r="F6" s="85">
        <f>E6/B6</f>
        <v>0.24614471332497376</v>
      </c>
      <c r="G6" s="66">
        <v>1097771.6666666665</v>
      </c>
      <c r="H6" s="82">
        <f>G6/B6</f>
        <v>0.70261396250346009</v>
      </c>
      <c r="I6" s="65">
        <v>1323124.1666666665</v>
      </c>
      <c r="J6" s="82">
        <f>I6/B6</f>
        <v>0.84684779344741268</v>
      </c>
    </row>
    <row r="8" spans="1:10" x14ac:dyDescent="0.35">
      <c r="A8" t="s">
        <v>106</v>
      </c>
    </row>
    <row r="9" spans="1:10" x14ac:dyDescent="0.35">
      <c r="A9" t="s">
        <v>148</v>
      </c>
    </row>
    <row r="10" spans="1:10" x14ac:dyDescent="0.35">
      <c r="A10" t="s">
        <v>149</v>
      </c>
    </row>
  </sheetData>
  <mergeCells count="5">
    <mergeCell ref="C3:D3"/>
    <mergeCell ref="E3:F3"/>
    <mergeCell ref="G3:H3"/>
    <mergeCell ref="I3:J3"/>
    <mergeCell ref="A3:A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B1" workbookViewId="0">
      <selection activeCell="B6" sqref="B6"/>
    </sheetView>
  </sheetViews>
  <sheetFormatPr baseColWidth="10" defaultColWidth="11.453125" defaultRowHeight="14.5" x14ac:dyDescent="0.35"/>
  <cols>
    <col min="1" max="1" width="12.26953125" style="14" customWidth="1"/>
    <col min="2" max="2" width="28.26953125" style="14" customWidth="1"/>
    <col min="3" max="3" width="60.7265625" style="14" customWidth="1"/>
    <col min="4" max="4" width="57.81640625" style="14" customWidth="1"/>
    <col min="5" max="16384" width="11.453125" style="14"/>
  </cols>
  <sheetData>
    <row r="1" spans="1:5" x14ac:dyDescent="0.35">
      <c r="A1" s="76" t="s">
        <v>141</v>
      </c>
    </row>
    <row r="2" spans="1:5" ht="15" thickBot="1" x14ac:dyDescent="0.4"/>
    <row r="3" spans="1:5" ht="61.5" customHeight="1" thickBot="1" x14ac:dyDescent="0.4">
      <c r="A3" s="136"/>
      <c r="B3" s="35" t="s">
        <v>31</v>
      </c>
      <c r="C3" s="35" t="s">
        <v>32</v>
      </c>
      <c r="D3" s="35" t="s">
        <v>33</v>
      </c>
      <c r="E3" s="37"/>
    </row>
    <row r="4" spans="1:5" ht="15" thickBot="1" x14ac:dyDescent="0.4">
      <c r="A4" s="137"/>
      <c r="B4" s="31" t="s">
        <v>28</v>
      </c>
      <c r="C4" s="33" t="s">
        <v>29</v>
      </c>
      <c r="D4" s="32" t="s">
        <v>29</v>
      </c>
    </row>
    <row r="5" spans="1:5" ht="15" thickBot="1" x14ac:dyDescent="0.4">
      <c r="A5" s="60">
        <v>2021</v>
      </c>
      <c r="B5" s="80">
        <v>1394017</v>
      </c>
      <c r="C5" s="81">
        <v>0.56000000000000005</v>
      </c>
      <c r="D5" s="82">
        <v>0.33</v>
      </c>
    </row>
    <row r="6" spans="1:5" x14ac:dyDescent="0.35">
      <c r="A6" s="59"/>
      <c r="B6" s="56"/>
      <c r="C6" s="57"/>
      <c r="D6" s="58"/>
    </row>
    <row r="7" spans="1:5" x14ac:dyDescent="0.35">
      <c r="A7" t="s">
        <v>151</v>
      </c>
      <c r="B7"/>
    </row>
    <row r="8" spans="1:5" x14ac:dyDescent="0.35">
      <c r="A8" t="s">
        <v>150</v>
      </c>
      <c r="B8"/>
    </row>
    <row r="9" spans="1:5" x14ac:dyDescent="0.35">
      <c r="A9" s="15" t="s">
        <v>149</v>
      </c>
      <c r="B9" s="15"/>
      <c r="C9" s="26"/>
    </row>
    <row r="11" spans="1:5" x14ac:dyDescent="0.35">
      <c r="A11" s="25"/>
      <c r="D11" s="26"/>
    </row>
    <row r="12" spans="1:5" x14ac:dyDescent="0.35">
      <c r="A12" s="59"/>
      <c r="B12" s="56"/>
      <c r="C12" s="57"/>
      <c r="D12" s="58"/>
    </row>
    <row r="13" spans="1:5" x14ac:dyDescent="0.35">
      <c r="A13" s="59"/>
      <c r="B13" s="56"/>
      <c r="C13" s="57"/>
      <c r="D13" s="58"/>
    </row>
    <row r="14" spans="1:5" x14ac:dyDescent="0.35">
      <c r="A14" s="59"/>
      <c r="B14" s="56"/>
      <c r="C14" s="57"/>
      <c r="D14" s="58"/>
    </row>
    <row r="15" spans="1:5" x14ac:dyDescent="0.35">
      <c r="A15" s="59"/>
      <c r="B15" s="56"/>
      <c r="C15" s="57"/>
      <c r="D15" s="58"/>
    </row>
    <row r="16" spans="1:5" x14ac:dyDescent="0.35">
      <c r="A16" s="59"/>
      <c r="B16" s="56"/>
      <c r="C16" s="57"/>
      <c r="D16" s="58"/>
    </row>
    <row r="17" spans="1:4" x14ac:dyDescent="0.35">
      <c r="A17" s="54"/>
      <c r="B17" s="55"/>
      <c r="C17" s="26"/>
      <c r="D17" s="26"/>
    </row>
    <row r="18" spans="1:4" x14ac:dyDescent="0.35">
      <c r="A18" s="25"/>
      <c r="C18" s="26"/>
      <c r="D18" s="26"/>
    </row>
  </sheetData>
  <mergeCells count="1">
    <mergeCell ref="A3:A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topLeftCell="C1" zoomScaleNormal="100" workbookViewId="0">
      <selection activeCell="O22" sqref="O22"/>
    </sheetView>
  </sheetViews>
  <sheetFormatPr baseColWidth="10" defaultColWidth="14.453125" defaultRowHeight="14.5" x14ac:dyDescent="0.35"/>
  <cols>
    <col min="1" max="1" width="14.453125" style="18"/>
    <col min="2" max="6" width="14.453125" style="4"/>
    <col min="7" max="16384" width="14.453125" style="14"/>
  </cols>
  <sheetData>
    <row r="1" spans="1:14" x14ac:dyDescent="0.35">
      <c r="A1" s="75" t="s">
        <v>127</v>
      </c>
    </row>
    <row r="2" spans="1:14" x14ac:dyDescent="0.35">
      <c r="A2" s="75"/>
    </row>
    <row r="3" spans="1:14" ht="14.25" customHeight="1" x14ac:dyDescent="0.35">
      <c r="A3" s="16"/>
      <c r="B3" s="21" t="s">
        <v>6</v>
      </c>
      <c r="C3" s="21" t="s">
        <v>7</v>
      </c>
      <c r="D3" s="21" t="s">
        <v>8</v>
      </c>
      <c r="E3" s="21" t="s">
        <v>9</v>
      </c>
      <c r="F3" s="21" t="s">
        <v>10</v>
      </c>
    </row>
    <row r="4" spans="1:14" x14ac:dyDescent="0.35">
      <c r="A4" s="18">
        <v>39814</v>
      </c>
      <c r="B4" s="22">
        <v>2288</v>
      </c>
      <c r="C4" s="22">
        <v>469.5</v>
      </c>
      <c r="D4" s="22">
        <v>560.9</v>
      </c>
      <c r="E4" s="22">
        <v>183.9</v>
      </c>
      <c r="F4" s="22">
        <v>225.8</v>
      </c>
      <c r="G4" s="24"/>
      <c r="H4" s="24"/>
      <c r="I4" s="24"/>
      <c r="J4" s="24"/>
      <c r="K4" s="24"/>
    </row>
    <row r="5" spans="1:14" x14ac:dyDescent="0.35">
      <c r="A5" s="18">
        <v>39845</v>
      </c>
      <c r="B5" s="22">
        <v>2359.1999999999998</v>
      </c>
      <c r="C5" s="22">
        <v>472.7</v>
      </c>
      <c r="D5" s="22">
        <v>561.6</v>
      </c>
      <c r="E5" s="22">
        <v>190.2</v>
      </c>
      <c r="F5" s="22">
        <v>227.1</v>
      </c>
    </row>
    <row r="6" spans="1:14" x14ac:dyDescent="0.35">
      <c r="A6" s="18">
        <v>39873</v>
      </c>
      <c r="B6" s="22">
        <v>2426</v>
      </c>
      <c r="C6" s="22">
        <v>481.1</v>
      </c>
      <c r="D6" s="22">
        <v>558.4</v>
      </c>
      <c r="E6" s="22">
        <v>197.5</v>
      </c>
      <c r="F6" s="22">
        <v>229.7</v>
      </c>
    </row>
    <row r="7" spans="1:14" x14ac:dyDescent="0.35">
      <c r="A7" s="18">
        <v>39904</v>
      </c>
      <c r="B7" s="22">
        <v>2479.8000000000002</v>
      </c>
      <c r="C7" s="22">
        <v>497.9</v>
      </c>
      <c r="D7" s="22">
        <v>567.20000000000005</v>
      </c>
      <c r="E7" s="22">
        <v>205.1</v>
      </c>
      <c r="F7" s="22">
        <v>233.9</v>
      </c>
      <c r="H7" s="15" t="s">
        <v>88</v>
      </c>
    </row>
    <row r="8" spans="1:14" x14ac:dyDescent="0.35">
      <c r="A8" s="18">
        <v>39934</v>
      </c>
      <c r="B8" s="22">
        <v>2522.3000000000002</v>
      </c>
      <c r="C8" s="22">
        <v>504.4</v>
      </c>
      <c r="D8" s="22">
        <v>578.70000000000005</v>
      </c>
      <c r="E8" s="22">
        <v>212.4</v>
      </c>
      <c r="F8" s="22">
        <v>237.8</v>
      </c>
      <c r="H8" s="14" t="s">
        <v>77</v>
      </c>
      <c r="N8" s="14" t="s">
        <v>78</v>
      </c>
    </row>
    <row r="9" spans="1:14" x14ac:dyDescent="0.35">
      <c r="A9" s="18">
        <v>39965</v>
      </c>
      <c r="B9" s="22">
        <v>2518.8000000000002</v>
      </c>
      <c r="C9" s="22">
        <v>490.7</v>
      </c>
      <c r="D9" s="22">
        <v>613.1</v>
      </c>
      <c r="E9" s="22">
        <v>216.9</v>
      </c>
      <c r="F9" s="22">
        <v>239.2</v>
      </c>
    </row>
    <row r="10" spans="1:14" x14ac:dyDescent="0.35">
      <c r="A10" s="18">
        <v>39995</v>
      </c>
      <c r="B10" s="22">
        <v>2545</v>
      </c>
      <c r="C10" s="22">
        <v>492.5</v>
      </c>
      <c r="D10" s="22">
        <v>630.6</v>
      </c>
      <c r="E10" s="22">
        <v>232.4</v>
      </c>
      <c r="F10" s="22">
        <v>244.5</v>
      </c>
    </row>
    <row r="11" spans="1:14" x14ac:dyDescent="0.35">
      <c r="A11" s="18">
        <v>40026</v>
      </c>
      <c r="B11" s="22">
        <v>2578.8000000000002</v>
      </c>
      <c r="C11" s="22">
        <v>491</v>
      </c>
      <c r="D11" s="22">
        <v>649.4</v>
      </c>
      <c r="E11" s="22">
        <v>227.6</v>
      </c>
      <c r="F11" s="22">
        <v>249.6</v>
      </c>
    </row>
    <row r="12" spans="1:14" x14ac:dyDescent="0.35">
      <c r="A12" s="18">
        <v>40057</v>
      </c>
      <c r="B12" s="22">
        <v>2601.6999999999998</v>
      </c>
      <c r="C12" s="22">
        <v>506</v>
      </c>
      <c r="D12" s="22">
        <v>648.29999999999995</v>
      </c>
      <c r="E12" s="22">
        <v>224.9</v>
      </c>
      <c r="F12" s="22">
        <v>261.5</v>
      </c>
    </row>
    <row r="13" spans="1:14" x14ac:dyDescent="0.35">
      <c r="A13" s="18">
        <v>40087</v>
      </c>
      <c r="B13" s="22">
        <v>2639.8</v>
      </c>
      <c r="C13" s="22">
        <v>505.3</v>
      </c>
      <c r="D13" s="22">
        <v>657</v>
      </c>
      <c r="E13" s="22">
        <v>224.4</v>
      </c>
      <c r="F13" s="22">
        <v>271</v>
      </c>
    </row>
    <row r="14" spans="1:14" x14ac:dyDescent="0.35">
      <c r="A14" s="18">
        <v>40118</v>
      </c>
      <c r="B14" s="22">
        <v>2649.1</v>
      </c>
      <c r="C14" s="22">
        <v>512.5</v>
      </c>
      <c r="D14" s="22">
        <v>668.8</v>
      </c>
      <c r="E14" s="22">
        <v>227.5</v>
      </c>
      <c r="F14" s="22">
        <v>278.89999999999998</v>
      </c>
    </row>
    <row r="15" spans="1:14" x14ac:dyDescent="0.35">
      <c r="A15" s="18">
        <v>40148</v>
      </c>
      <c r="B15" s="22">
        <v>2636.9</v>
      </c>
      <c r="C15" s="22">
        <v>514.70000000000005</v>
      </c>
      <c r="D15" s="22">
        <v>687.2</v>
      </c>
      <c r="E15" s="22">
        <v>232.7</v>
      </c>
      <c r="F15" s="22">
        <v>293.2</v>
      </c>
    </row>
    <row r="16" spans="1:14" x14ac:dyDescent="0.35">
      <c r="A16" s="18">
        <v>40179</v>
      </c>
      <c r="B16" s="22">
        <v>2662.7</v>
      </c>
      <c r="C16" s="22">
        <v>515.5</v>
      </c>
      <c r="D16" s="22">
        <v>688.3</v>
      </c>
      <c r="E16" s="22">
        <v>241.6</v>
      </c>
      <c r="F16" s="22">
        <v>289.39999999999998</v>
      </c>
    </row>
    <row r="17" spans="1:9" x14ac:dyDescent="0.35">
      <c r="A17" s="18">
        <v>40210</v>
      </c>
      <c r="B17" s="22">
        <v>2666</v>
      </c>
      <c r="C17" s="22">
        <v>514.70000000000005</v>
      </c>
      <c r="D17" s="22">
        <v>700.2</v>
      </c>
      <c r="E17" s="22">
        <v>247.8</v>
      </c>
      <c r="F17" s="22">
        <v>300.10000000000002</v>
      </c>
    </row>
    <row r="18" spans="1:9" x14ac:dyDescent="0.35">
      <c r="A18" s="18">
        <v>40238</v>
      </c>
      <c r="B18" s="22">
        <v>2666.8</v>
      </c>
      <c r="C18" s="22">
        <v>517.9</v>
      </c>
      <c r="D18" s="22">
        <v>712.3</v>
      </c>
      <c r="E18" s="22">
        <v>256.3</v>
      </c>
      <c r="F18" s="22">
        <v>312.5</v>
      </c>
    </row>
    <row r="19" spans="1:9" x14ac:dyDescent="0.35">
      <c r="A19" s="18">
        <v>40269</v>
      </c>
      <c r="B19" s="22">
        <v>2681.4</v>
      </c>
      <c r="C19" s="22">
        <v>518.20000000000005</v>
      </c>
      <c r="D19" s="22">
        <v>723.5</v>
      </c>
      <c r="E19" s="22">
        <v>263</v>
      </c>
      <c r="F19" s="22">
        <v>325.2</v>
      </c>
    </row>
    <row r="20" spans="1:9" x14ac:dyDescent="0.35">
      <c r="A20" s="18">
        <v>40299</v>
      </c>
      <c r="B20" s="22">
        <v>2693.8</v>
      </c>
      <c r="C20" s="22">
        <v>521.20000000000005</v>
      </c>
      <c r="D20" s="22">
        <v>726.8</v>
      </c>
      <c r="E20" s="22">
        <v>262.39999999999998</v>
      </c>
      <c r="F20" s="22">
        <v>337.3</v>
      </c>
    </row>
    <row r="21" spans="1:9" x14ac:dyDescent="0.35">
      <c r="A21" s="18">
        <v>40330</v>
      </c>
      <c r="B21" s="22">
        <v>2685.5</v>
      </c>
      <c r="C21" s="22">
        <v>525.70000000000005</v>
      </c>
      <c r="D21" s="22">
        <v>737.8</v>
      </c>
      <c r="E21" s="22">
        <v>259.3</v>
      </c>
      <c r="F21" s="22">
        <v>347.3</v>
      </c>
    </row>
    <row r="22" spans="1:9" x14ac:dyDescent="0.35">
      <c r="A22" s="18">
        <v>40360</v>
      </c>
      <c r="B22" s="22">
        <v>2683.7</v>
      </c>
      <c r="C22" s="22">
        <v>525</v>
      </c>
      <c r="D22" s="22">
        <v>753.6</v>
      </c>
      <c r="E22" s="22">
        <v>258.3</v>
      </c>
      <c r="F22" s="22">
        <v>356.6</v>
      </c>
    </row>
    <row r="23" spans="1:9" x14ac:dyDescent="0.35">
      <c r="A23" s="18">
        <v>40391</v>
      </c>
      <c r="B23" s="22">
        <v>2695.2</v>
      </c>
      <c r="C23" s="22">
        <v>526.4</v>
      </c>
      <c r="D23" s="22">
        <v>753.5</v>
      </c>
      <c r="E23" s="22">
        <v>258.89999999999998</v>
      </c>
      <c r="F23" s="22">
        <v>361.8</v>
      </c>
    </row>
    <row r="24" spans="1:9" x14ac:dyDescent="0.35">
      <c r="A24" s="18">
        <v>40422</v>
      </c>
      <c r="B24" s="22">
        <v>2694.3</v>
      </c>
      <c r="C24" s="22">
        <v>532.70000000000005</v>
      </c>
      <c r="D24" s="22">
        <v>764.1</v>
      </c>
      <c r="E24" s="22">
        <v>252.1</v>
      </c>
      <c r="F24" s="22">
        <v>366.4</v>
      </c>
    </row>
    <row r="25" spans="1:9" x14ac:dyDescent="0.35">
      <c r="A25" s="18">
        <v>40452</v>
      </c>
      <c r="B25" s="22">
        <v>2678.4</v>
      </c>
      <c r="C25" s="22">
        <v>531.70000000000005</v>
      </c>
      <c r="D25" s="22">
        <v>777.6</v>
      </c>
      <c r="E25" s="22">
        <v>245.6</v>
      </c>
      <c r="F25" s="22">
        <v>363.2</v>
      </c>
    </row>
    <row r="26" spans="1:9" x14ac:dyDescent="0.35">
      <c r="A26" s="18">
        <v>40483</v>
      </c>
      <c r="B26" s="22">
        <v>2688.9</v>
      </c>
      <c r="C26" s="22">
        <v>530.1</v>
      </c>
      <c r="D26" s="22">
        <v>786.5</v>
      </c>
      <c r="E26" s="22">
        <v>243.5</v>
      </c>
      <c r="F26" s="22">
        <v>355.4</v>
      </c>
      <c r="H26" s="15"/>
      <c r="I26" s="15"/>
    </row>
    <row r="27" spans="1:9" x14ac:dyDescent="0.35">
      <c r="A27" s="18">
        <v>40513</v>
      </c>
      <c r="B27" s="22">
        <v>2698.1</v>
      </c>
      <c r="C27" s="22">
        <v>538.20000000000005</v>
      </c>
      <c r="D27" s="22">
        <v>788.4</v>
      </c>
      <c r="E27" s="22">
        <v>241.2</v>
      </c>
      <c r="F27" s="22">
        <v>348.8</v>
      </c>
      <c r="H27" s="15" t="s">
        <v>94</v>
      </c>
      <c r="I27" s="15"/>
    </row>
    <row r="28" spans="1:9" x14ac:dyDescent="0.35">
      <c r="A28" s="18">
        <v>40544</v>
      </c>
      <c r="B28" s="22">
        <v>2698.1</v>
      </c>
      <c r="C28" s="22">
        <v>540.20000000000005</v>
      </c>
      <c r="D28" s="22">
        <v>802.8</v>
      </c>
      <c r="E28" s="22">
        <v>241.8</v>
      </c>
      <c r="F28" s="22">
        <v>348.8</v>
      </c>
      <c r="H28" s="15" t="s">
        <v>133</v>
      </c>
      <c r="I28" s="15"/>
    </row>
    <row r="29" spans="1:9" x14ac:dyDescent="0.35">
      <c r="A29" s="18">
        <v>40575</v>
      </c>
      <c r="B29" s="22">
        <v>2707.3</v>
      </c>
      <c r="C29" s="22">
        <v>536.20000000000005</v>
      </c>
      <c r="D29" s="22">
        <v>805.9</v>
      </c>
      <c r="E29" s="22">
        <v>239.6</v>
      </c>
      <c r="F29" s="22">
        <v>350.3</v>
      </c>
      <c r="H29" s="15" t="s">
        <v>134</v>
      </c>
      <c r="I29" s="15"/>
    </row>
    <row r="30" spans="1:9" x14ac:dyDescent="0.35">
      <c r="A30" s="18">
        <v>40603</v>
      </c>
      <c r="B30" s="22">
        <v>2692.2</v>
      </c>
      <c r="C30" s="22">
        <v>543.1</v>
      </c>
      <c r="D30" s="22">
        <v>816.7</v>
      </c>
      <c r="E30" s="22">
        <v>236.6</v>
      </c>
      <c r="F30" s="22">
        <v>349.9</v>
      </c>
      <c r="H30" s="15"/>
      <c r="I30" s="15"/>
    </row>
    <row r="31" spans="1:9" x14ac:dyDescent="0.35">
      <c r="A31" s="18">
        <v>40634</v>
      </c>
      <c r="B31" s="22">
        <v>2697.4</v>
      </c>
      <c r="C31" s="22">
        <v>546.4</v>
      </c>
      <c r="D31" s="22">
        <v>819.3</v>
      </c>
      <c r="E31" s="22">
        <v>234.1</v>
      </c>
      <c r="F31" s="22">
        <v>350.4</v>
      </c>
    </row>
    <row r="32" spans="1:9" x14ac:dyDescent="0.35">
      <c r="A32" s="18">
        <v>40664</v>
      </c>
      <c r="B32" s="22">
        <v>2701.6</v>
      </c>
      <c r="C32" s="22">
        <v>551.6</v>
      </c>
      <c r="D32" s="22">
        <v>831.5</v>
      </c>
      <c r="E32" s="22">
        <v>230.8</v>
      </c>
      <c r="F32" s="22">
        <v>351.2</v>
      </c>
    </row>
    <row r="33" spans="1:6" x14ac:dyDescent="0.35">
      <c r="A33" s="18">
        <v>40695</v>
      </c>
      <c r="B33" s="22">
        <v>2728.4</v>
      </c>
      <c r="C33" s="22">
        <v>549.29999999999995</v>
      </c>
      <c r="D33" s="22">
        <v>834.5</v>
      </c>
      <c r="E33" s="22">
        <v>239.7</v>
      </c>
      <c r="F33" s="22">
        <v>352.8</v>
      </c>
    </row>
    <row r="34" spans="1:6" x14ac:dyDescent="0.35">
      <c r="A34" s="18">
        <v>40725</v>
      </c>
      <c r="B34" s="22">
        <v>2755.7</v>
      </c>
      <c r="C34" s="22">
        <v>544.79999999999995</v>
      </c>
      <c r="D34" s="22">
        <v>828.7</v>
      </c>
      <c r="E34" s="22">
        <v>232.1</v>
      </c>
      <c r="F34" s="22">
        <v>350.2</v>
      </c>
    </row>
    <row r="35" spans="1:6" x14ac:dyDescent="0.35">
      <c r="A35" s="18">
        <v>40756</v>
      </c>
      <c r="B35" s="22">
        <v>2756.9</v>
      </c>
      <c r="C35" s="22">
        <v>561.6</v>
      </c>
      <c r="D35" s="22">
        <v>822.2</v>
      </c>
      <c r="E35" s="22">
        <v>233.5</v>
      </c>
      <c r="F35" s="22">
        <v>349.3</v>
      </c>
    </row>
    <row r="36" spans="1:6" x14ac:dyDescent="0.35">
      <c r="A36" s="18">
        <v>40787</v>
      </c>
      <c r="B36" s="22">
        <v>2770.1</v>
      </c>
      <c r="C36" s="22">
        <v>555.6</v>
      </c>
      <c r="D36" s="22">
        <v>842.3</v>
      </c>
      <c r="E36" s="22">
        <v>232.8</v>
      </c>
      <c r="F36" s="22">
        <v>348.8</v>
      </c>
    </row>
    <row r="37" spans="1:6" x14ac:dyDescent="0.35">
      <c r="A37" s="18">
        <v>40817</v>
      </c>
      <c r="B37" s="22">
        <v>2798.2</v>
      </c>
      <c r="C37" s="22">
        <v>554.29999999999995</v>
      </c>
      <c r="D37" s="22">
        <v>832.6</v>
      </c>
      <c r="E37" s="22">
        <v>229.5</v>
      </c>
      <c r="F37" s="22">
        <v>350.4</v>
      </c>
    </row>
    <row r="38" spans="1:6" x14ac:dyDescent="0.35">
      <c r="A38" s="18">
        <v>40848</v>
      </c>
      <c r="B38" s="22">
        <v>2817.1</v>
      </c>
      <c r="C38" s="22">
        <v>554.1</v>
      </c>
      <c r="D38" s="22">
        <v>847.5</v>
      </c>
      <c r="E38" s="22">
        <v>228.3</v>
      </c>
      <c r="F38" s="22">
        <v>354.2</v>
      </c>
    </row>
    <row r="39" spans="1:6" x14ac:dyDescent="0.35">
      <c r="A39" s="18">
        <v>40878</v>
      </c>
      <c r="B39" s="22">
        <v>2848.8</v>
      </c>
      <c r="C39" s="22">
        <v>562.5</v>
      </c>
      <c r="D39" s="22">
        <v>836.3</v>
      </c>
      <c r="E39" s="22">
        <v>229.9</v>
      </c>
      <c r="F39" s="22">
        <v>360.4</v>
      </c>
    </row>
    <row r="40" spans="1:6" x14ac:dyDescent="0.35">
      <c r="A40" s="18">
        <v>40909</v>
      </c>
      <c r="B40" s="22">
        <v>2869.6</v>
      </c>
      <c r="C40" s="22">
        <v>560.4</v>
      </c>
      <c r="D40" s="22">
        <v>834.8</v>
      </c>
      <c r="E40" s="22">
        <v>234.1</v>
      </c>
      <c r="F40" s="22">
        <v>365.6</v>
      </c>
    </row>
    <row r="41" spans="1:6" x14ac:dyDescent="0.35">
      <c r="A41" s="18">
        <v>40940</v>
      </c>
      <c r="B41" s="22">
        <v>2875.9</v>
      </c>
      <c r="C41" s="22">
        <v>574.5</v>
      </c>
      <c r="D41" s="22">
        <v>840.3</v>
      </c>
      <c r="E41" s="22">
        <v>236.2</v>
      </c>
      <c r="F41" s="22">
        <v>367.1</v>
      </c>
    </row>
    <row r="42" spans="1:6" x14ac:dyDescent="0.35">
      <c r="A42" s="18">
        <v>40969</v>
      </c>
      <c r="B42" s="22">
        <v>2888.4</v>
      </c>
      <c r="C42" s="22">
        <v>568</v>
      </c>
      <c r="D42" s="22">
        <v>861.2</v>
      </c>
      <c r="E42" s="22">
        <v>238.9</v>
      </c>
      <c r="F42" s="22">
        <v>369.3</v>
      </c>
    </row>
    <row r="43" spans="1:6" x14ac:dyDescent="0.35">
      <c r="A43" s="18">
        <v>41000</v>
      </c>
      <c r="B43" s="22">
        <v>2896.5</v>
      </c>
      <c r="C43" s="22">
        <v>576.1</v>
      </c>
      <c r="D43" s="22">
        <v>856.2</v>
      </c>
      <c r="E43" s="22">
        <v>238.4</v>
      </c>
      <c r="F43" s="22">
        <v>368.9</v>
      </c>
    </row>
    <row r="44" spans="1:6" x14ac:dyDescent="0.35">
      <c r="A44" s="18">
        <v>41030</v>
      </c>
      <c r="B44" s="22">
        <v>2923.4</v>
      </c>
      <c r="C44" s="22">
        <v>575.4</v>
      </c>
      <c r="D44" s="22">
        <v>858.3</v>
      </c>
      <c r="E44" s="22">
        <v>248</v>
      </c>
      <c r="F44" s="22">
        <v>366.8</v>
      </c>
    </row>
    <row r="45" spans="1:6" x14ac:dyDescent="0.35">
      <c r="A45" s="18">
        <v>41061</v>
      </c>
      <c r="B45" s="22">
        <v>2944.5</v>
      </c>
      <c r="C45" s="22">
        <v>589.9</v>
      </c>
      <c r="D45" s="22">
        <v>864.5</v>
      </c>
      <c r="E45" s="22">
        <v>242.7</v>
      </c>
      <c r="F45" s="22">
        <v>366.1</v>
      </c>
    </row>
    <row r="46" spans="1:6" x14ac:dyDescent="0.35">
      <c r="A46" s="18">
        <v>41091</v>
      </c>
      <c r="B46" s="22">
        <v>2979.8</v>
      </c>
      <c r="C46" s="22">
        <v>592.6</v>
      </c>
      <c r="D46" s="22">
        <v>864.4</v>
      </c>
      <c r="E46" s="22">
        <v>242.3</v>
      </c>
      <c r="F46" s="22">
        <v>364.3</v>
      </c>
    </row>
    <row r="47" spans="1:6" x14ac:dyDescent="0.35">
      <c r="A47" s="18">
        <v>41122</v>
      </c>
      <c r="B47" s="22">
        <v>3008.6</v>
      </c>
      <c r="C47" s="22">
        <v>598</v>
      </c>
      <c r="D47" s="22">
        <v>876.2</v>
      </c>
      <c r="E47" s="22">
        <v>244.2</v>
      </c>
      <c r="F47" s="22">
        <v>360.7</v>
      </c>
    </row>
    <row r="48" spans="1:6" x14ac:dyDescent="0.35">
      <c r="A48" s="18">
        <v>41153</v>
      </c>
      <c r="B48" s="22">
        <v>3055.3</v>
      </c>
      <c r="C48" s="22">
        <v>598.4</v>
      </c>
      <c r="D48" s="22">
        <v>866.7</v>
      </c>
      <c r="E48" s="22">
        <v>248.2</v>
      </c>
      <c r="F48" s="22">
        <v>358.9</v>
      </c>
    </row>
    <row r="49" spans="1:6" x14ac:dyDescent="0.35">
      <c r="A49" s="18">
        <v>41183</v>
      </c>
      <c r="B49" s="22">
        <v>3090.7</v>
      </c>
      <c r="C49" s="22">
        <v>604.1</v>
      </c>
      <c r="D49" s="22">
        <v>870.2</v>
      </c>
      <c r="E49" s="22">
        <v>252.8</v>
      </c>
      <c r="F49" s="22">
        <v>356.9</v>
      </c>
    </row>
    <row r="50" spans="1:6" x14ac:dyDescent="0.35">
      <c r="A50" s="18">
        <v>41214</v>
      </c>
      <c r="B50" s="22">
        <v>3112</v>
      </c>
      <c r="C50" s="22">
        <v>619.6</v>
      </c>
      <c r="D50" s="22">
        <v>873.5</v>
      </c>
      <c r="E50" s="22">
        <v>256.5</v>
      </c>
      <c r="F50" s="22">
        <v>355.5</v>
      </c>
    </row>
    <row r="51" spans="1:6" x14ac:dyDescent="0.35">
      <c r="A51" s="18">
        <v>41244</v>
      </c>
      <c r="B51" s="22">
        <v>3133.7</v>
      </c>
      <c r="C51" s="22">
        <v>615.4</v>
      </c>
      <c r="D51" s="22">
        <v>879.8</v>
      </c>
      <c r="E51" s="22">
        <v>257.8</v>
      </c>
      <c r="F51" s="22">
        <v>353.4</v>
      </c>
    </row>
    <row r="52" spans="1:6" x14ac:dyDescent="0.35">
      <c r="A52" s="18">
        <v>41275</v>
      </c>
      <c r="B52" s="22">
        <v>3181.9</v>
      </c>
      <c r="C52" s="22">
        <v>625.6</v>
      </c>
      <c r="D52" s="22">
        <v>875.8</v>
      </c>
      <c r="E52" s="22">
        <v>255.8</v>
      </c>
      <c r="F52" s="22">
        <v>350.6</v>
      </c>
    </row>
    <row r="53" spans="1:6" x14ac:dyDescent="0.35">
      <c r="A53" s="18">
        <v>41306</v>
      </c>
      <c r="B53" s="22">
        <v>3195</v>
      </c>
      <c r="C53" s="22">
        <v>630.20000000000005</v>
      </c>
      <c r="D53" s="22">
        <v>893.7</v>
      </c>
      <c r="E53" s="22">
        <v>256.89999999999998</v>
      </c>
      <c r="F53" s="22">
        <v>350.1</v>
      </c>
    </row>
    <row r="54" spans="1:6" x14ac:dyDescent="0.35">
      <c r="A54" s="18">
        <v>41334</v>
      </c>
      <c r="B54" s="22">
        <v>3220.9</v>
      </c>
      <c r="C54" s="22">
        <v>638.5</v>
      </c>
      <c r="D54" s="22">
        <v>887.8</v>
      </c>
      <c r="E54" s="22">
        <v>257.8</v>
      </c>
      <c r="F54" s="22">
        <v>351</v>
      </c>
    </row>
    <row r="55" spans="1:6" x14ac:dyDescent="0.35">
      <c r="A55" s="18">
        <v>41365</v>
      </c>
      <c r="B55" s="22">
        <v>3258.2</v>
      </c>
      <c r="C55" s="22">
        <v>631.9</v>
      </c>
      <c r="D55" s="22">
        <v>901.3</v>
      </c>
      <c r="E55" s="22">
        <v>260.89999999999998</v>
      </c>
      <c r="F55" s="22">
        <v>352.2</v>
      </c>
    </row>
    <row r="56" spans="1:6" x14ac:dyDescent="0.35">
      <c r="A56" s="18">
        <v>41395</v>
      </c>
      <c r="B56" s="22">
        <v>3257.9</v>
      </c>
      <c r="C56" s="22">
        <v>634.20000000000005</v>
      </c>
      <c r="D56" s="22">
        <v>899.7</v>
      </c>
      <c r="E56" s="22">
        <v>271.8</v>
      </c>
      <c r="F56" s="22">
        <v>353.9</v>
      </c>
    </row>
    <row r="57" spans="1:6" x14ac:dyDescent="0.35">
      <c r="A57" s="18">
        <v>41426</v>
      </c>
      <c r="B57" s="22">
        <v>3274.5</v>
      </c>
      <c r="C57" s="22">
        <v>628.70000000000005</v>
      </c>
      <c r="D57" s="22">
        <v>895.6</v>
      </c>
      <c r="E57" s="22">
        <v>263.60000000000002</v>
      </c>
      <c r="F57" s="22">
        <v>352.6</v>
      </c>
    </row>
    <row r="58" spans="1:6" x14ac:dyDescent="0.35">
      <c r="A58" s="18">
        <v>41456</v>
      </c>
      <c r="B58" s="22">
        <v>3273.1</v>
      </c>
      <c r="C58" s="22">
        <v>644</v>
      </c>
      <c r="D58" s="22">
        <v>913.9</v>
      </c>
      <c r="E58" s="22">
        <v>260.7</v>
      </c>
      <c r="F58" s="22">
        <v>353.7</v>
      </c>
    </row>
    <row r="59" spans="1:6" x14ac:dyDescent="0.35">
      <c r="A59" s="18">
        <v>41487</v>
      </c>
      <c r="B59" s="22">
        <v>3234.2</v>
      </c>
      <c r="C59" s="22">
        <v>629.6</v>
      </c>
      <c r="D59" s="22">
        <v>921.3</v>
      </c>
      <c r="E59" s="22">
        <v>255.6</v>
      </c>
      <c r="F59" s="22">
        <v>353.5</v>
      </c>
    </row>
    <row r="60" spans="1:6" x14ac:dyDescent="0.35">
      <c r="A60" s="18">
        <v>41518</v>
      </c>
      <c r="B60" s="22">
        <v>3301.2</v>
      </c>
      <c r="C60" s="22">
        <v>633.9</v>
      </c>
      <c r="D60" s="22">
        <v>915.1</v>
      </c>
      <c r="E60" s="22">
        <v>269.8</v>
      </c>
      <c r="F60" s="22">
        <v>358.9</v>
      </c>
    </row>
    <row r="61" spans="1:6" x14ac:dyDescent="0.35">
      <c r="A61" s="18">
        <v>41548</v>
      </c>
      <c r="B61" s="22">
        <v>3271.5</v>
      </c>
      <c r="C61" s="22">
        <v>658.9</v>
      </c>
      <c r="D61" s="22">
        <v>942.7</v>
      </c>
      <c r="E61" s="22">
        <v>271.89999999999998</v>
      </c>
      <c r="F61" s="22">
        <v>366.9</v>
      </c>
    </row>
    <row r="62" spans="1:6" x14ac:dyDescent="0.35">
      <c r="A62" s="18">
        <v>41579</v>
      </c>
      <c r="B62" s="22">
        <v>3297.8</v>
      </c>
      <c r="C62" s="22">
        <v>644.5</v>
      </c>
      <c r="D62" s="22">
        <v>943.4</v>
      </c>
      <c r="E62" s="22">
        <v>273.2</v>
      </c>
      <c r="F62" s="22">
        <v>375.9</v>
      </c>
    </row>
    <row r="63" spans="1:6" x14ac:dyDescent="0.35">
      <c r="A63" s="18">
        <v>41609</v>
      </c>
      <c r="B63" s="22">
        <v>3308.6</v>
      </c>
      <c r="C63" s="22">
        <v>646.29999999999995</v>
      </c>
      <c r="D63" s="22">
        <v>948.9</v>
      </c>
      <c r="E63" s="22">
        <v>274.60000000000002</v>
      </c>
      <c r="F63" s="22">
        <v>381</v>
      </c>
    </row>
    <row r="64" spans="1:6" x14ac:dyDescent="0.35">
      <c r="A64" s="18">
        <v>41640</v>
      </c>
      <c r="B64" s="22">
        <v>3326</v>
      </c>
      <c r="C64" s="22">
        <v>651.9</v>
      </c>
      <c r="D64" s="22">
        <v>953.8</v>
      </c>
      <c r="E64" s="22">
        <v>277.10000000000002</v>
      </c>
      <c r="F64" s="22">
        <v>385.5</v>
      </c>
    </row>
    <row r="65" spans="1:6" x14ac:dyDescent="0.35">
      <c r="A65" s="18">
        <v>41671</v>
      </c>
      <c r="B65" s="22">
        <v>3347.3</v>
      </c>
      <c r="C65" s="22">
        <v>649.20000000000005</v>
      </c>
      <c r="D65" s="22">
        <v>951.4</v>
      </c>
      <c r="E65" s="22">
        <v>277.39999999999998</v>
      </c>
      <c r="F65" s="22">
        <v>390.5</v>
      </c>
    </row>
    <row r="66" spans="1:6" x14ac:dyDescent="0.35">
      <c r="A66" s="18">
        <v>41699</v>
      </c>
      <c r="B66" s="22">
        <v>3358.2</v>
      </c>
      <c r="C66" s="22">
        <v>656.4</v>
      </c>
      <c r="D66" s="22">
        <v>954</v>
      </c>
      <c r="E66" s="22">
        <v>274.8</v>
      </c>
      <c r="F66" s="22">
        <v>393.9</v>
      </c>
    </row>
    <row r="67" spans="1:6" x14ac:dyDescent="0.35">
      <c r="A67" s="18">
        <v>41730</v>
      </c>
      <c r="B67" s="22">
        <v>3370.1</v>
      </c>
      <c r="C67" s="22">
        <v>657.8</v>
      </c>
      <c r="D67" s="22">
        <v>966</v>
      </c>
      <c r="E67" s="22">
        <v>277.39999999999998</v>
      </c>
      <c r="F67" s="22">
        <v>396.8</v>
      </c>
    </row>
    <row r="68" spans="1:6" x14ac:dyDescent="0.35">
      <c r="A68" s="18">
        <v>41760</v>
      </c>
      <c r="B68" s="22">
        <v>3386.6</v>
      </c>
      <c r="C68" s="22">
        <v>662.3</v>
      </c>
      <c r="D68" s="22">
        <v>971.6</v>
      </c>
      <c r="E68" s="22">
        <v>277.89999999999998</v>
      </c>
      <c r="F68" s="22">
        <v>396.2</v>
      </c>
    </row>
    <row r="69" spans="1:6" x14ac:dyDescent="0.35">
      <c r="A69" s="18">
        <v>41791</v>
      </c>
      <c r="B69" s="22">
        <v>3400.3</v>
      </c>
      <c r="C69" s="22">
        <v>660.3</v>
      </c>
      <c r="D69" s="22">
        <v>981.2</v>
      </c>
      <c r="E69" s="22">
        <v>278.8</v>
      </c>
      <c r="F69" s="22">
        <v>397.6</v>
      </c>
    </row>
    <row r="70" spans="1:6" x14ac:dyDescent="0.35">
      <c r="A70" s="18">
        <v>41821</v>
      </c>
      <c r="B70" s="22">
        <v>3416.7</v>
      </c>
      <c r="C70" s="22">
        <v>660.9</v>
      </c>
      <c r="D70" s="22">
        <v>988.7</v>
      </c>
      <c r="E70" s="22">
        <v>277.60000000000002</v>
      </c>
      <c r="F70" s="22">
        <v>394.1</v>
      </c>
    </row>
    <row r="71" spans="1:6" x14ac:dyDescent="0.35">
      <c r="A71" s="18">
        <v>41852</v>
      </c>
      <c r="B71" s="22">
        <v>3400.8</v>
      </c>
      <c r="C71" s="22">
        <v>661.7</v>
      </c>
      <c r="D71" s="22">
        <v>1001.8</v>
      </c>
      <c r="E71" s="22">
        <v>264.5</v>
      </c>
      <c r="F71" s="22">
        <v>393.3</v>
      </c>
    </row>
    <row r="72" spans="1:6" x14ac:dyDescent="0.35">
      <c r="A72" s="18">
        <v>41883</v>
      </c>
      <c r="B72" s="22">
        <v>3445.8</v>
      </c>
      <c r="C72" s="22">
        <v>667.2</v>
      </c>
      <c r="D72" s="22">
        <v>1010.3</v>
      </c>
      <c r="E72" s="22">
        <v>276.7</v>
      </c>
      <c r="F72" s="22">
        <v>391.9</v>
      </c>
    </row>
    <row r="73" spans="1:6" x14ac:dyDescent="0.35">
      <c r="A73" s="18">
        <v>41913</v>
      </c>
      <c r="B73" s="22">
        <v>3448.9</v>
      </c>
      <c r="C73" s="22">
        <v>675.1</v>
      </c>
      <c r="D73" s="22">
        <v>1027</v>
      </c>
      <c r="E73" s="22">
        <v>275.2</v>
      </c>
      <c r="F73" s="22">
        <v>389</v>
      </c>
    </row>
    <row r="74" spans="1:6" x14ac:dyDescent="0.35">
      <c r="A74" s="18">
        <v>41944</v>
      </c>
      <c r="B74" s="22">
        <v>3486.7</v>
      </c>
      <c r="C74" s="22">
        <v>671.2</v>
      </c>
      <c r="D74" s="22">
        <v>1022.8</v>
      </c>
      <c r="E74" s="22">
        <v>273.3</v>
      </c>
      <c r="F74" s="22">
        <v>384</v>
      </c>
    </row>
    <row r="75" spans="1:6" x14ac:dyDescent="0.35">
      <c r="A75" s="18">
        <v>41974</v>
      </c>
      <c r="B75" s="22">
        <v>3485.8</v>
      </c>
      <c r="C75" s="22">
        <v>680.2</v>
      </c>
      <c r="D75" s="22">
        <v>1047.5</v>
      </c>
      <c r="E75" s="22">
        <v>273.89999999999998</v>
      </c>
      <c r="F75" s="22">
        <v>379.8</v>
      </c>
    </row>
    <row r="76" spans="1:6" x14ac:dyDescent="0.35">
      <c r="A76" s="18">
        <v>42005</v>
      </c>
      <c r="B76" s="22">
        <v>3491.2</v>
      </c>
      <c r="C76" s="22">
        <v>682.3</v>
      </c>
      <c r="D76" s="22">
        <v>1068.8</v>
      </c>
      <c r="E76" s="22">
        <v>275.89999999999998</v>
      </c>
      <c r="F76" s="22">
        <v>379.5</v>
      </c>
    </row>
    <row r="77" spans="1:6" x14ac:dyDescent="0.35">
      <c r="A77" s="18">
        <v>42036</v>
      </c>
      <c r="B77" s="22">
        <v>3505</v>
      </c>
      <c r="C77" s="22">
        <v>688.3</v>
      </c>
      <c r="D77" s="22">
        <v>1076.9000000000001</v>
      </c>
      <c r="E77" s="22">
        <v>276.10000000000002</v>
      </c>
      <c r="F77" s="22">
        <v>379.7</v>
      </c>
    </row>
    <row r="78" spans="1:6" x14ac:dyDescent="0.35">
      <c r="A78" s="18">
        <v>42064</v>
      </c>
      <c r="B78" s="22">
        <v>3522.8</v>
      </c>
      <c r="C78" s="22">
        <v>690.5</v>
      </c>
      <c r="D78" s="22">
        <v>1093.4000000000001</v>
      </c>
      <c r="E78" s="22">
        <v>280.3</v>
      </c>
      <c r="F78" s="22">
        <v>380</v>
      </c>
    </row>
    <row r="79" spans="1:6" x14ac:dyDescent="0.35">
      <c r="A79" s="18">
        <v>42095</v>
      </c>
      <c r="B79" s="22">
        <v>3543.8</v>
      </c>
      <c r="C79" s="22">
        <v>697.6</v>
      </c>
      <c r="D79" s="22">
        <v>1110.7</v>
      </c>
      <c r="E79" s="22">
        <v>277.7</v>
      </c>
      <c r="F79" s="22">
        <v>382.2</v>
      </c>
    </row>
    <row r="80" spans="1:6" x14ac:dyDescent="0.35">
      <c r="A80" s="18">
        <v>42125</v>
      </c>
      <c r="B80" s="22">
        <v>3567.6</v>
      </c>
      <c r="C80" s="22">
        <v>700.9</v>
      </c>
      <c r="D80" s="22">
        <v>1147.4000000000001</v>
      </c>
      <c r="E80" s="22">
        <v>277.60000000000002</v>
      </c>
      <c r="F80" s="22">
        <v>382.6</v>
      </c>
    </row>
    <row r="81" spans="1:6" x14ac:dyDescent="0.35">
      <c r="A81" s="18">
        <v>42156</v>
      </c>
      <c r="B81" s="22">
        <v>3550.8</v>
      </c>
      <c r="C81" s="22">
        <v>705.5</v>
      </c>
      <c r="D81" s="22">
        <v>1138.8</v>
      </c>
      <c r="E81" s="22">
        <v>277.39999999999998</v>
      </c>
      <c r="F81" s="22">
        <v>396.8</v>
      </c>
    </row>
    <row r="82" spans="1:6" x14ac:dyDescent="0.35">
      <c r="A82" s="18">
        <v>42186</v>
      </c>
      <c r="B82" s="22">
        <v>3543.7</v>
      </c>
      <c r="C82" s="22">
        <v>703</v>
      </c>
      <c r="D82" s="22">
        <v>1153.3</v>
      </c>
      <c r="E82" s="22">
        <v>279.39999999999998</v>
      </c>
      <c r="F82" s="22">
        <v>402.5</v>
      </c>
    </row>
    <row r="83" spans="1:6" x14ac:dyDescent="0.35">
      <c r="A83" s="18">
        <v>42217</v>
      </c>
      <c r="B83" s="22">
        <v>3537.7</v>
      </c>
      <c r="C83" s="22">
        <v>701</v>
      </c>
      <c r="D83" s="22">
        <v>1151.7</v>
      </c>
      <c r="E83" s="22">
        <v>278</v>
      </c>
      <c r="F83" s="22">
        <v>403.2</v>
      </c>
    </row>
    <row r="84" spans="1:6" x14ac:dyDescent="0.35">
      <c r="A84" s="18">
        <v>42248</v>
      </c>
      <c r="B84" s="22">
        <v>3553.8</v>
      </c>
      <c r="C84" s="22">
        <v>708.5</v>
      </c>
      <c r="D84" s="22">
        <v>1154.8</v>
      </c>
      <c r="E84" s="22">
        <v>276.10000000000002</v>
      </c>
      <c r="F84" s="22">
        <v>406.2</v>
      </c>
    </row>
    <row r="85" spans="1:6" x14ac:dyDescent="0.35">
      <c r="A85" s="18">
        <v>42278</v>
      </c>
      <c r="B85" s="22">
        <v>3577.7</v>
      </c>
      <c r="C85" s="22">
        <v>708.6</v>
      </c>
      <c r="D85" s="22">
        <v>1151.8</v>
      </c>
      <c r="E85" s="22">
        <v>275.10000000000002</v>
      </c>
      <c r="F85" s="22">
        <v>411.1</v>
      </c>
    </row>
    <row r="86" spans="1:6" x14ac:dyDescent="0.35">
      <c r="A86" s="18">
        <v>42309</v>
      </c>
      <c r="B86" s="22">
        <v>3579.4</v>
      </c>
      <c r="C86" s="22">
        <v>713.8</v>
      </c>
      <c r="D86" s="22">
        <v>1153.4000000000001</v>
      </c>
      <c r="E86" s="22">
        <v>272.10000000000002</v>
      </c>
      <c r="F86" s="22">
        <v>418.4</v>
      </c>
    </row>
    <row r="87" spans="1:6" x14ac:dyDescent="0.35">
      <c r="A87" s="18">
        <v>42339</v>
      </c>
      <c r="B87" s="22">
        <v>3574.8</v>
      </c>
      <c r="C87" s="22">
        <v>718.9</v>
      </c>
      <c r="D87" s="22">
        <v>1175.9000000000001</v>
      </c>
      <c r="E87" s="22">
        <v>269.89999999999998</v>
      </c>
      <c r="F87" s="22">
        <v>422.8</v>
      </c>
    </row>
    <row r="88" spans="1:6" x14ac:dyDescent="0.35">
      <c r="A88" s="18">
        <v>42370</v>
      </c>
      <c r="B88" s="22">
        <v>3561.1</v>
      </c>
      <c r="C88" s="22">
        <v>713.6</v>
      </c>
      <c r="D88" s="22">
        <v>1190.5999999999999</v>
      </c>
      <c r="E88" s="22">
        <v>269.89999999999998</v>
      </c>
      <c r="F88" s="22">
        <v>422.3</v>
      </c>
    </row>
    <row r="89" spans="1:6" x14ac:dyDescent="0.35">
      <c r="A89" s="18">
        <v>42401</v>
      </c>
      <c r="B89" s="22">
        <v>3592</v>
      </c>
      <c r="C89" s="22">
        <v>713.5</v>
      </c>
      <c r="D89" s="22">
        <v>1161.4000000000001</v>
      </c>
      <c r="E89" s="22">
        <v>271.89999999999998</v>
      </c>
      <c r="F89" s="22">
        <v>423.5</v>
      </c>
    </row>
    <row r="90" spans="1:6" x14ac:dyDescent="0.35">
      <c r="A90" s="18">
        <v>42430</v>
      </c>
      <c r="B90" s="22">
        <v>3543.4</v>
      </c>
      <c r="C90" s="22">
        <v>725.6</v>
      </c>
      <c r="D90" s="22">
        <v>1198.4000000000001</v>
      </c>
      <c r="E90" s="22">
        <v>277.39999999999998</v>
      </c>
      <c r="F90" s="22">
        <v>426.4</v>
      </c>
    </row>
    <row r="91" spans="1:6" x14ac:dyDescent="0.35">
      <c r="A91" s="18">
        <v>42461</v>
      </c>
      <c r="B91" s="22">
        <v>3530.9</v>
      </c>
      <c r="C91" s="22">
        <v>721.5</v>
      </c>
      <c r="D91" s="22">
        <v>1169.7</v>
      </c>
      <c r="E91" s="22">
        <v>278.7</v>
      </c>
      <c r="F91" s="22">
        <v>426.4</v>
      </c>
    </row>
    <row r="92" spans="1:6" x14ac:dyDescent="0.35">
      <c r="A92" s="18">
        <v>42491</v>
      </c>
      <c r="B92" s="22">
        <v>3521.8</v>
      </c>
      <c r="C92" s="22">
        <v>723.5</v>
      </c>
      <c r="D92" s="22">
        <v>1187.3</v>
      </c>
      <c r="E92" s="22">
        <v>291</v>
      </c>
      <c r="F92" s="22">
        <v>431.9</v>
      </c>
    </row>
    <row r="93" spans="1:6" x14ac:dyDescent="0.35">
      <c r="A93" s="18">
        <v>42522</v>
      </c>
      <c r="B93" s="22">
        <v>3517.5</v>
      </c>
      <c r="C93" s="22">
        <v>724.3</v>
      </c>
      <c r="D93" s="22">
        <v>1195.9000000000001</v>
      </c>
      <c r="E93" s="22">
        <v>301.8</v>
      </c>
      <c r="F93" s="22">
        <v>431.2</v>
      </c>
    </row>
    <row r="94" spans="1:6" x14ac:dyDescent="0.35">
      <c r="A94" s="18">
        <v>42552</v>
      </c>
      <c r="B94" s="22">
        <v>3502.7</v>
      </c>
      <c r="C94" s="22">
        <v>722.5</v>
      </c>
      <c r="D94" s="22">
        <v>1215.3</v>
      </c>
      <c r="E94" s="22">
        <v>308.7</v>
      </c>
      <c r="F94" s="22">
        <v>431</v>
      </c>
    </row>
    <row r="95" spans="1:6" x14ac:dyDescent="0.35">
      <c r="A95" s="18">
        <v>42583</v>
      </c>
      <c r="B95" s="22">
        <v>3509.8</v>
      </c>
      <c r="C95" s="22">
        <v>716</v>
      </c>
      <c r="D95" s="22">
        <v>1247.5999999999999</v>
      </c>
      <c r="E95" s="22">
        <v>315.5</v>
      </c>
      <c r="F95" s="22">
        <v>429.3</v>
      </c>
    </row>
    <row r="96" spans="1:6" x14ac:dyDescent="0.35">
      <c r="A96" s="18">
        <v>42614</v>
      </c>
      <c r="B96" s="22">
        <v>3493.3</v>
      </c>
      <c r="C96" s="22">
        <v>726.8</v>
      </c>
      <c r="D96" s="22">
        <v>1246.3</v>
      </c>
      <c r="E96" s="22">
        <v>318.2</v>
      </c>
      <c r="F96" s="22">
        <v>430.3</v>
      </c>
    </row>
    <row r="97" spans="1:6" x14ac:dyDescent="0.35">
      <c r="A97" s="18">
        <v>42644</v>
      </c>
      <c r="B97" s="22">
        <v>3476.9</v>
      </c>
      <c r="C97" s="22">
        <v>726.6</v>
      </c>
      <c r="D97" s="22">
        <v>1258.8</v>
      </c>
      <c r="E97" s="22">
        <v>321.2</v>
      </c>
      <c r="F97" s="22">
        <v>428</v>
      </c>
    </row>
    <row r="98" spans="1:6" x14ac:dyDescent="0.35">
      <c r="A98" s="18">
        <v>42675</v>
      </c>
      <c r="B98" s="22">
        <v>3465.1</v>
      </c>
      <c r="C98" s="22">
        <v>724.7</v>
      </c>
      <c r="D98" s="22">
        <v>1287.0999999999999</v>
      </c>
      <c r="E98" s="22">
        <v>332.1</v>
      </c>
      <c r="F98" s="22">
        <v>423.5</v>
      </c>
    </row>
    <row r="99" spans="1:6" x14ac:dyDescent="0.35">
      <c r="A99" s="18">
        <v>42705</v>
      </c>
      <c r="B99" s="22">
        <v>3472.1</v>
      </c>
      <c r="C99" s="22">
        <v>723.4</v>
      </c>
      <c r="D99" s="22">
        <v>1281.7</v>
      </c>
      <c r="E99" s="22">
        <v>328.5</v>
      </c>
      <c r="F99" s="22">
        <v>420.4</v>
      </c>
    </row>
    <row r="100" spans="1:6" x14ac:dyDescent="0.35">
      <c r="A100" s="18">
        <v>42736</v>
      </c>
      <c r="B100" s="22">
        <v>3469.2</v>
      </c>
      <c r="C100" s="22">
        <v>718.9</v>
      </c>
      <c r="D100" s="22">
        <v>1310.5</v>
      </c>
      <c r="E100" s="22">
        <v>326.2</v>
      </c>
      <c r="F100" s="22">
        <v>419.6</v>
      </c>
    </row>
    <row r="101" spans="1:6" x14ac:dyDescent="0.35">
      <c r="A101" s="18">
        <v>42767</v>
      </c>
      <c r="B101" s="22">
        <v>3491.4</v>
      </c>
      <c r="C101" s="22">
        <v>728.9</v>
      </c>
      <c r="D101" s="22">
        <v>1302.9000000000001</v>
      </c>
      <c r="E101" s="22">
        <v>320.7</v>
      </c>
      <c r="F101" s="22">
        <v>419</v>
      </c>
    </row>
    <row r="102" spans="1:6" x14ac:dyDescent="0.35">
      <c r="A102" s="18">
        <v>42795</v>
      </c>
      <c r="B102" s="22">
        <v>3511</v>
      </c>
      <c r="C102" s="22">
        <v>715</v>
      </c>
      <c r="D102" s="22">
        <v>1293.7</v>
      </c>
      <c r="E102" s="22">
        <v>314.10000000000002</v>
      </c>
      <c r="F102" s="22">
        <v>420.3</v>
      </c>
    </row>
    <row r="103" spans="1:6" x14ac:dyDescent="0.35">
      <c r="A103" s="18">
        <v>42826</v>
      </c>
      <c r="B103" s="22">
        <v>3492.3</v>
      </c>
      <c r="C103" s="22">
        <v>731.1</v>
      </c>
      <c r="D103" s="22">
        <v>1322.9</v>
      </c>
      <c r="E103" s="22">
        <v>309.39999999999998</v>
      </c>
      <c r="F103" s="22">
        <v>422.1</v>
      </c>
    </row>
    <row r="104" spans="1:6" x14ac:dyDescent="0.35">
      <c r="A104" s="18">
        <v>42856</v>
      </c>
      <c r="B104" s="22">
        <v>3492.3</v>
      </c>
      <c r="C104" s="22">
        <v>726.3</v>
      </c>
      <c r="D104" s="22">
        <v>1337.8</v>
      </c>
      <c r="E104" s="22">
        <v>299.89999999999998</v>
      </c>
      <c r="F104" s="22">
        <v>420.8</v>
      </c>
    </row>
    <row r="105" spans="1:6" x14ac:dyDescent="0.35">
      <c r="A105" s="18">
        <v>42887</v>
      </c>
      <c r="B105" s="22">
        <v>3481.1</v>
      </c>
      <c r="C105" s="22">
        <v>729.6</v>
      </c>
      <c r="D105" s="22">
        <v>1346.3</v>
      </c>
      <c r="E105" s="22">
        <v>301.89999999999998</v>
      </c>
      <c r="F105" s="22">
        <v>424.1</v>
      </c>
    </row>
    <row r="106" spans="1:6" x14ac:dyDescent="0.35">
      <c r="A106" s="18">
        <v>42917</v>
      </c>
      <c r="B106" s="22">
        <v>3499.1</v>
      </c>
      <c r="C106" s="22">
        <v>739</v>
      </c>
      <c r="D106" s="22">
        <v>1357.3</v>
      </c>
      <c r="E106" s="22">
        <v>287.7</v>
      </c>
      <c r="F106" s="22">
        <v>422.5</v>
      </c>
    </row>
    <row r="107" spans="1:6" x14ac:dyDescent="0.35">
      <c r="A107" s="18">
        <v>42948</v>
      </c>
      <c r="B107" s="22">
        <v>3491.2</v>
      </c>
      <c r="C107" s="22">
        <v>745</v>
      </c>
      <c r="D107" s="22">
        <v>1365.6</v>
      </c>
      <c r="E107" s="22">
        <v>284.2</v>
      </c>
      <c r="F107" s="22">
        <v>420.9</v>
      </c>
    </row>
    <row r="108" spans="1:6" x14ac:dyDescent="0.35">
      <c r="A108" s="18">
        <v>42979</v>
      </c>
      <c r="B108" s="22">
        <v>3478.8</v>
      </c>
      <c r="C108" s="22">
        <v>747.8</v>
      </c>
      <c r="D108" s="22">
        <v>1378.7</v>
      </c>
      <c r="E108" s="22">
        <v>261.3</v>
      </c>
      <c r="F108" s="22">
        <v>407.4</v>
      </c>
    </row>
    <row r="109" spans="1:6" x14ac:dyDescent="0.35">
      <c r="A109" s="18">
        <v>43009</v>
      </c>
      <c r="B109" s="22">
        <v>3480</v>
      </c>
      <c r="C109" s="22">
        <v>742.5</v>
      </c>
      <c r="D109" s="22">
        <v>1393.6</v>
      </c>
      <c r="E109" s="22">
        <v>266</v>
      </c>
      <c r="F109" s="22">
        <v>398.3</v>
      </c>
    </row>
    <row r="110" spans="1:6" x14ac:dyDescent="0.35">
      <c r="A110" s="18">
        <v>43040</v>
      </c>
      <c r="B110" s="22">
        <v>3464.5</v>
      </c>
      <c r="C110" s="22">
        <v>756.7</v>
      </c>
      <c r="D110" s="22">
        <v>1409.8</v>
      </c>
      <c r="E110" s="22">
        <v>264.7</v>
      </c>
      <c r="F110" s="22">
        <v>391.2</v>
      </c>
    </row>
    <row r="111" spans="1:6" x14ac:dyDescent="0.35">
      <c r="A111" s="18">
        <v>43070</v>
      </c>
      <c r="B111" s="22">
        <v>3459.2</v>
      </c>
      <c r="C111" s="22">
        <v>756.1</v>
      </c>
      <c r="D111" s="22">
        <v>1416.7</v>
      </c>
      <c r="E111" s="22">
        <v>270.7</v>
      </c>
      <c r="F111" s="22">
        <v>386.9</v>
      </c>
    </row>
    <row r="112" spans="1:6" x14ac:dyDescent="0.35">
      <c r="A112" s="18">
        <v>43101</v>
      </c>
      <c r="B112" s="22">
        <v>3455.5</v>
      </c>
      <c r="C112" s="22">
        <v>767.5</v>
      </c>
      <c r="D112" s="22">
        <v>1408.1</v>
      </c>
      <c r="E112" s="22">
        <v>265.10000000000002</v>
      </c>
      <c r="F112" s="22">
        <v>378.7</v>
      </c>
    </row>
    <row r="113" spans="1:6" x14ac:dyDescent="0.35">
      <c r="A113" s="18">
        <v>43132</v>
      </c>
      <c r="B113" s="22">
        <v>3443.8</v>
      </c>
      <c r="C113" s="22">
        <v>761.6</v>
      </c>
      <c r="D113" s="22">
        <v>1428.7</v>
      </c>
      <c r="E113" s="22">
        <v>265.60000000000002</v>
      </c>
      <c r="F113" s="22">
        <v>373.2</v>
      </c>
    </row>
    <row r="114" spans="1:6" x14ac:dyDescent="0.35">
      <c r="A114" s="18">
        <v>43160</v>
      </c>
      <c r="B114" s="22">
        <v>3440.3</v>
      </c>
      <c r="C114" s="22">
        <v>759.4</v>
      </c>
      <c r="D114" s="22">
        <v>1429.4</v>
      </c>
      <c r="E114" s="22">
        <v>261.39999999999998</v>
      </c>
      <c r="F114" s="22">
        <v>362.8</v>
      </c>
    </row>
    <row r="115" spans="1:6" x14ac:dyDescent="0.35">
      <c r="A115" s="18">
        <v>43191</v>
      </c>
      <c r="B115" s="22">
        <v>3444</v>
      </c>
      <c r="C115" s="22">
        <v>758.8</v>
      </c>
      <c r="D115" s="22">
        <v>1431.1</v>
      </c>
      <c r="E115" s="22">
        <v>260.3</v>
      </c>
      <c r="F115" s="22">
        <v>359.9</v>
      </c>
    </row>
    <row r="116" spans="1:6" x14ac:dyDescent="0.35">
      <c r="A116" s="18">
        <v>43221</v>
      </c>
      <c r="B116" s="22">
        <v>3444.6</v>
      </c>
      <c r="C116" s="22">
        <v>758.8</v>
      </c>
      <c r="D116" s="22">
        <v>1435.4</v>
      </c>
      <c r="E116" s="22">
        <v>262.39999999999998</v>
      </c>
      <c r="F116" s="22">
        <v>359.9</v>
      </c>
    </row>
    <row r="117" spans="1:6" x14ac:dyDescent="0.35">
      <c r="A117" s="18">
        <v>43252</v>
      </c>
      <c r="B117" s="22">
        <v>3437.9</v>
      </c>
      <c r="C117" s="22">
        <v>751.3</v>
      </c>
      <c r="D117" s="22">
        <v>1418.5</v>
      </c>
      <c r="E117" s="22">
        <v>253.9</v>
      </c>
      <c r="F117" s="22">
        <v>358.2</v>
      </c>
    </row>
    <row r="118" spans="1:6" x14ac:dyDescent="0.35">
      <c r="A118" s="18">
        <v>43282</v>
      </c>
      <c r="B118" s="22">
        <v>3440.4</v>
      </c>
      <c r="C118" s="22">
        <v>760.1</v>
      </c>
      <c r="D118" s="22">
        <v>1418.9</v>
      </c>
      <c r="E118" s="22">
        <v>259.10000000000002</v>
      </c>
      <c r="F118" s="22">
        <v>355.4</v>
      </c>
    </row>
    <row r="119" spans="1:6" x14ac:dyDescent="0.35">
      <c r="A119" s="18">
        <v>43313</v>
      </c>
      <c r="B119" s="22">
        <v>3440.1</v>
      </c>
      <c r="C119" s="22">
        <v>761.7</v>
      </c>
      <c r="D119" s="22">
        <v>1421.2</v>
      </c>
      <c r="E119" s="22">
        <v>263.7</v>
      </c>
      <c r="F119" s="22">
        <v>354.5</v>
      </c>
    </row>
    <row r="120" spans="1:6" x14ac:dyDescent="0.35">
      <c r="A120" s="18">
        <v>43344</v>
      </c>
      <c r="B120" s="22">
        <v>3446.3</v>
      </c>
      <c r="C120" s="22">
        <v>757.6</v>
      </c>
      <c r="D120" s="22">
        <v>1434</v>
      </c>
      <c r="E120" s="22">
        <v>265.8</v>
      </c>
      <c r="F120" s="22">
        <v>347.7</v>
      </c>
    </row>
    <row r="121" spans="1:6" x14ac:dyDescent="0.35">
      <c r="A121" s="18">
        <v>43374</v>
      </c>
      <c r="B121" s="22">
        <v>3428.1</v>
      </c>
      <c r="C121" s="22">
        <v>761.2</v>
      </c>
      <c r="D121" s="22">
        <v>1437.7</v>
      </c>
      <c r="E121" s="22">
        <v>268.7</v>
      </c>
      <c r="F121" s="22">
        <v>347</v>
      </c>
    </row>
    <row r="122" spans="1:6" x14ac:dyDescent="0.35">
      <c r="A122" s="18">
        <v>43405</v>
      </c>
      <c r="B122" s="22">
        <v>3418.2</v>
      </c>
      <c r="C122" s="22">
        <v>760.2</v>
      </c>
      <c r="D122" s="22">
        <v>1432.3</v>
      </c>
      <c r="E122" s="22">
        <v>270.3</v>
      </c>
      <c r="F122" s="22">
        <v>346.6</v>
      </c>
    </row>
    <row r="123" spans="1:6" x14ac:dyDescent="0.35">
      <c r="A123" s="18">
        <v>43435</v>
      </c>
      <c r="B123" s="22">
        <v>3418.5</v>
      </c>
      <c r="C123" s="22">
        <v>755.4</v>
      </c>
      <c r="D123" s="22">
        <v>1445.4</v>
      </c>
      <c r="E123" s="22">
        <v>274.5</v>
      </c>
      <c r="F123" s="22">
        <v>344.6</v>
      </c>
    </row>
    <row r="124" spans="1:6" x14ac:dyDescent="0.35">
      <c r="A124" s="18">
        <v>43466</v>
      </c>
      <c r="B124" s="22">
        <v>3408.8</v>
      </c>
      <c r="C124" s="22">
        <v>764.1</v>
      </c>
      <c r="D124" s="22">
        <v>1445</v>
      </c>
      <c r="E124" s="22">
        <v>273.60000000000002</v>
      </c>
      <c r="F124" s="22">
        <v>343.7</v>
      </c>
    </row>
    <row r="125" spans="1:6" x14ac:dyDescent="0.35">
      <c r="A125" s="18">
        <v>43497</v>
      </c>
      <c r="B125" s="22">
        <v>3390.3</v>
      </c>
      <c r="C125" s="22">
        <v>762.8</v>
      </c>
      <c r="D125" s="22">
        <v>1455.7</v>
      </c>
      <c r="E125" s="22">
        <v>275.5</v>
      </c>
      <c r="F125" s="22">
        <v>344.7</v>
      </c>
    </row>
    <row r="126" spans="1:6" x14ac:dyDescent="0.35">
      <c r="A126" s="18">
        <v>43525</v>
      </c>
      <c r="B126" s="22">
        <v>3381.9</v>
      </c>
      <c r="C126" s="22">
        <v>760.3</v>
      </c>
      <c r="D126" s="22">
        <v>1463.1</v>
      </c>
      <c r="E126" s="22">
        <v>280.2</v>
      </c>
      <c r="F126" s="22">
        <v>345.9</v>
      </c>
    </row>
    <row r="127" spans="1:6" x14ac:dyDescent="0.35">
      <c r="A127" s="18">
        <v>43556</v>
      </c>
      <c r="B127" s="22">
        <v>3366.9</v>
      </c>
      <c r="C127" s="22">
        <v>753.2</v>
      </c>
      <c r="D127" s="22">
        <v>1457.3</v>
      </c>
      <c r="E127" s="22">
        <v>283.2</v>
      </c>
      <c r="F127" s="22">
        <v>349.8</v>
      </c>
    </row>
    <row r="128" spans="1:6" x14ac:dyDescent="0.35">
      <c r="A128" s="18">
        <v>43586</v>
      </c>
      <c r="B128" s="22">
        <v>3366.7</v>
      </c>
      <c r="C128" s="22">
        <v>732.9</v>
      </c>
      <c r="D128" s="22">
        <v>1457.6</v>
      </c>
      <c r="E128" s="22">
        <v>278.2</v>
      </c>
      <c r="F128" s="22">
        <v>355.5</v>
      </c>
    </row>
    <row r="129" spans="1:6" x14ac:dyDescent="0.35">
      <c r="A129" s="18">
        <v>43617</v>
      </c>
      <c r="B129" s="22">
        <v>3377.8</v>
      </c>
      <c r="C129" s="22">
        <v>738.9</v>
      </c>
      <c r="D129" s="22">
        <v>1451.5</v>
      </c>
      <c r="E129" s="22">
        <v>286.5</v>
      </c>
      <c r="F129" s="22">
        <v>358.1</v>
      </c>
    </row>
    <row r="130" spans="1:6" x14ac:dyDescent="0.35">
      <c r="A130" s="18">
        <v>43647</v>
      </c>
      <c r="B130" s="22">
        <v>3380.3</v>
      </c>
      <c r="C130" s="22">
        <v>741.3</v>
      </c>
      <c r="D130" s="22">
        <v>1413.5</v>
      </c>
      <c r="E130" s="22">
        <v>293.8</v>
      </c>
      <c r="F130" s="22">
        <v>359.9</v>
      </c>
    </row>
    <row r="131" spans="1:6" x14ac:dyDescent="0.35">
      <c r="A131" s="18">
        <v>43678</v>
      </c>
      <c r="B131" s="22">
        <v>3364</v>
      </c>
      <c r="C131" s="22">
        <v>734</v>
      </c>
      <c r="D131" s="22">
        <v>1413</v>
      </c>
      <c r="E131" s="22">
        <v>289.7</v>
      </c>
      <c r="F131" s="22">
        <v>360.7</v>
      </c>
    </row>
    <row r="132" spans="1:6" x14ac:dyDescent="0.35">
      <c r="A132" s="18">
        <v>43709</v>
      </c>
      <c r="B132" s="22">
        <v>3341.2</v>
      </c>
      <c r="C132" s="22">
        <v>735.3</v>
      </c>
      <c r="D132" s="22">
        <v>1421.2</v>
      </c>
      <c r="E132" s="22">
        <v>295.39999999999998</v>
      </c>
      <c r="F132" s="22">
        <v>355.4</v>
      </c>
    </row>
    <row r="133" spans="1:6" x14ac:dyDescent="0.35">
      <c r="A133" s="18">
        <v>43739</v>
      </c>
      <c r="B133" s="22">
        <v>3342.1</v>
      </c>
      <c r="C133" s="22">
        <v>734.4</v>
      </c>
      <c r="D133" s="22">
        <v>1412.2</v>
      </c>
      <c r="E133" s="22">
        <v>294.89999999999998</v>
      </c>
      <c r="F133" s="22">
        <v>355.5</v>
      </c>
    </row>
    <row r="134" spans="1:6" x14ac:dyDescent="0.35">
      <c r="A134" s="18">
        <v>43770</v>
      </c>
      <c r="B134" s="22">
        <v>3322.8</v>
      </c>
      <c r="C134" s="22">
        <v>720.8</v>
      </c>
      <c r="D134" s="22">
        <v>1416.2</v>
      </c>
      <c r="E134" s="22">
        <v>294.39999999999998</v>
      </c>
      <c r="F134" s="22">
        <v>354.5</v>
      </c>
    </row>
    <row r="135" spans="1:6" x14ac:dyDescent="0.35">
      <c r="A135" s="18">
        <v>43800</v>
      </c>
      <c r="B135" s="22">
        <v>3292</v>
      </c>
      <c r="C135" s="22">
        <v>731.3</v>
      </c>
      <c r="D135" s="22">
        <v>1422.4</v>
      </c>
      <c r="E135" s="22">
        <v>292.60000000000002</v>
      </c>
      <c r="F135" s="22">
        <v>350</v>
      </c>
    </row>
    <row r="136" spans="1:6" x14ac:dyDescent="0.35">
      <c r="A136" s="18">
        <v>43831</v>
      </c>
      <c r="B136" s="22">
        <v>3272.8</v>
      </c>
      <c r="C136" s="22">
        <v>721.2</v>
      </c>
      <c r="D136" s="22">
        <v>1425.9</v>
      </c>
      <c r="E136" s="22">
        <v>294.7</v>
      </c>
      <c r="F136" s="22">
        <v>349.2</v>
      </c>
    </row>
    <row r="137" spans="1:6" x14ac:dyDescent="0.35">
      <c r="A137" s="18">
        <v>43862</v>
      </c>
      <c r="B137" s="22">
        <v>3236.8</v>
      </c>
      <c r="C137" s="22">
        <v>720.9</v>
      </c>
      <c r="D137" s="22">
        <v>1440.9</v>
      </c>
      <c r="E137" s="22">
        <v>295</v>
      </c>
      <c r="F137" s="22">
        <v>349.1</v>
      </c>
    </row>
    <row r="138" spans="1:6" x14ac:dyDescent="0.35">
      <c r="A138" s="18">
        <v>43891</v>
      </c>
      <c r="B138" s="22">
        <v>3475.9</v>
      </c>
      <c r="C138" s="22">
        <v>899.1</v>
      </c>
      <c r="D138" s="22">
        <v>1183.4000000000001</v>
      </c>
      <c r="E138" s="22">
        <v>289.3</v>
      </c>
      <c r="F138" s="22">
        <v>343.8</v>
      </c>
    </row>
    <row r="139" spans="1:6" x14ac:dyDescent="0.35">
      <c r="A139" s="18">
        <v>43922</v>
      </c>
      <c r="B139" s="22">
        <v>4294.5</v>
      </c>
      <c r="C139" s="22">
        <v>589</v>
      </c>
      <c r="D139" s="22">
        <v>876</v>
      </c>
      <c r="E139" s="22">
        <v>287.7</v>
      </c>
      <c r="F139" s="22">
        <v>335.1</v>
      </c>
    </row>
    <row r="140" spans="1:6" x14ac:dyDescent="0.35">
      <c r="A140" s="18">
        <v>43952</v>
      </c>
      <c r="B140" s="22">
        <v>4159.8</v>
      </c>
      <c r="C140" s="22">
        <v>650</v>
      </c>
      <c r="D140" s="22">
        <v>1006.6</v>
      </c>
      <c r="E140" s="22">
        <v>296</v>
      </c>
      <c r="F140" s="22">
        <v>326.7</v>
      </c>
    </row>
    <row r="141" spans="1:6" x14ac:dyDescent="0.35">
      <c r="A141" s="18">
        <v>43983</v>
      </c>
      <c r="B141" s="22">
        <v>3955.9</v>
      </c>
      <c r="C141" s="22">
        <v>694.6</v>
      </c>
      <c r="D141" s="22">
        <v>1175.2</v>
      </c>
      <c r="E141" s="22">
        <v>278.89999999999998</v>
      </c>
      <c r="F141" s="22">
        <v>321.3</v>
      </c>
    </row>
    <row r="142" spans="1:6" x14ac:dyDescent="0.35">
      <c r="A142" s="18">
        <v>44013</v>
      </c>
      <c r="B142" s="22">
        <v>3797.3</v>
      </c>
      <c r="C142" s="22">
        <v>693.8</v>
      </c>
      <c r="D142" s="22">
        <v>1296.3</v>
      </c>
      <c r="E142" s="22">
        <v>290.89999999999998</v>
      </c>
      <c r="F142" s="22">
        <v>316.2</v>
      </c>
    </row>
    <row r="143" spans="1:6" x14ac:dyDescent="0.35">
      <c r="A143" s="18">
        <v>44044</v>
      </c>
      <c r="B143" s="22">
        <v>3627.4</v>
      </c>
      <c r="C143" s="22">
        <v>724.5</v>
      </c>
      <c r="D143" s="22">
        <v>1424.9</v>
      </c>
      <c r="E143" s="22">
        <v>305.8</v>
      </c>
      <c r="F143" s="22">
        <v>313.39999999999998</v>
      </c>
    </row>
    <row r="144" spans="1:6" x14ac:dyDescent="0.35">
      <c r="A144" s="18">
        <v>44075</v>
      </c>
      <c r="B144" s="22">
        <v>3616.9</v>
      </c>
      <c r="C144" s="22">
        <v>716.2</v>
      </c>
      <c r="D144" s="22">
        <v>1414.8</v>
      </c>
      <c r="E144" s="22">
        <v>321.10000000000002</v>
      </c>
      <c r="F144" s="22">
        <v>317.7</v>
      </c>
    </row>
    <row r="145" spans="1:6" x14ac:dyDescent="0.35">
      <c r="A145" s="18">
        <v>44105</v>
      </c>
      <c r="B145" s="22">
        <v>3578.9</v>
      </c>
      <c r="C145" s="22">
        <v>717.1</v>
      </c>
      <c r="D145" s="22">
        <v>1434.7</v>
      </c>
      <c r="E145" s="22">
        <v>322.8</v>
      </c>
      <c r="F145" s="22">
        <v>320.5</v>
      </c>
    </row>
    <row r="146" spans="1:6" x14ac:dyDescent="0.35">
      <c r="A146" s="18">
        <v>44136</v>
      </c>
      <c r="B146" s="22">
        <v>3613.5</v>
      </c>
      <c r="C146" s="22">
        <v>723.9</v>
      </c>
      <c r="D146" s="22">
        <v>1399.7</v>
      </c>
      <c r="E146" s="22">
        <v>331.5</v>
      </c>
      <c r="F146" s="22">
        <v>321.60000000000002</v>
      </c>
    </row>
    <row r="147" spans="1:6" x14ac:dyDescent="0.35">
      <c r="A147" s="18">
        <v>44166</v>
      </c>
      <c r="B147" s="22">
        <v>3587.5</v>
      </c>
      <c r="C147" s="22">
        <v>717.1</v>
      </c>
      <c r="D147" s="22">
        <v>1428.5</v>
      </c>
      <c r="E147" s="22">
        <v>341.1</v>
      </c>
      <c r="F147" s="22">
        <v>321.8</v>
      </c>
    </row>
    <row r="148" spans="1:6" x14ac:dyDescent="0.35">
      <c r="A148" s="18">
        <v>44197</v>
      </c>
      <c r="B148" s="22">
        <v>3560.7</v>
      </c>
      <c r="C148" s="22">
        <v>718.9</v>
      </c>
      <c r="D148" s="22">
        <v>1455.9</v>
      </c>
      <c r="E148" s="22">
        <v>346.6</v>
      </c>
      <c r="F148" s="22">
        <v>323.39999999999998</v>
      </c>
    </row>
    <row r="149" spans="1:6" x14ac:dyDescent="0.35">
      <c r="A149" s="18">
        <v>44228</v>
      </c>
      <c r="B149" s="22">
        <v>3554.9</v>
      </c>
      <c r="C149" s="22">
        <v>721</v>
      </c>
      <c r="D149" s="22">
        <v>1452.4</v>
      </c>
      <c r="E149" s="22">
        <v>347.1</v>
      </c>
      <c r="F149" s="22">
        <v>326.10000000000002</v>
      </c>
    </row>
    <row r="150" spans="1:6" x14ac:dyDescent="0.35">
      <c r="A150" s="18">
        <v>44256</v>
      </c>
      <c r="B150" s="22">
        <v>3528.5</v>
      </c>
      <c r="C150" s="22">
        <v>726.2</v>
      </c>
      <c r="D150" s="22">
        <v>1464.8</v>
      </c>
      <c r="E150" s="22">
        <v>356</v>
      </c>
      <c r="F150" s="22">
        <v>332.4</v>
      </c>
    </row>
    <row r="151" spans="1:6" x14ac:dyDescent="0.35">
      <c r="A151" s="18">
        <v>44287</v>
      </c>
      <c r="B151" s="22">
        <v>3594.4</v>
      </c>
      <c r="C151" s="22">
        <v>719.5</v>
      </c>
      <c r="D151" s="22">
        <v>1394</v>
      </c>
      <c r="E151" s="22">
        <v>361.6</v>
      </c>
      <c r="F151" s="22">
        <v>338.6</v>
      </c>
    </row>
    <row r="152" spans="1:6" x14ac:dyDescent="0.35">
      <c r="A152" s="18">
        <v>44317</v>
      </c>
      <c r="B152" s="22">
        <v>3470.7</v>
      </c>
      <c r="C152" s="22">
        <v>736.9</v>
      </c>
      <c r="D152" s="22">
        <v>1456.7</v>
      </c>
      <c r="E152" s="22">
        <v>363.1</v>
      </c>
      <c r="F152" s="22">
        <v>346.3</v>
      </c>
    </row>
    <row r="153" spans="1:6" x14ac:dyDescent="0.35">
      <c r="A153" s="18">
        <v>44348</v>
      </c>
      <c r="B153" s="22">
        <v>3401.6</v>
      </c>
      <c r="C153" s="22">
        <v>739.6</v>
      </c>
      <c r="D153" s="22">
        <v>1495.7</v>
      </c>
      <c r="E153" s="22">
        <v>373.1</v>
      </c>
      <c r="F153" s="22">
        <v>353.4</v>
      </c>
    </row>
    <row r="154" spans="1:6" x14ac:dyDescent="0.35">
      <c r="A154" s="18">
        <v>44378</v>
      </c>
      <c r="B154" s="22">
        <v>3369.3</v>
      </c>
      <c r="C154" s="22">
        <v>734.4</v>
      </c>
      <c r="D154" s="22">
        <v>1499.9</v>
      </c>
      <c r="E154" s="22">
        <v>379.2</v>
      </c>
      <c r="F154" s="22">
        <v>356.6</v>
      </c>
    </row>
    <row r="155" spans="1:6" x14ac:dyDescent="0.35">
      <c r="A155" s="18">
        <v>44409</v>
      </c>
      <c r="B155" s="22">
        <v>3319.6</v>
      </c>
      <c r="C155" s="22">
        <v>737.3</v>
      </c>
      <c r="D155" s="22">
        <v>1504.7</v>
      </c>
      <c r="E155" s="22">
        <v>385.4</v>
      </c>
      <c r="F155" s="22">
        <v>356.3</v>
      </c>
    </row>
    <row r="156" spans="1:6" x14ac:dyDescent="0.35">
      <c r="A156" s="18">
        <v>44440</v>
      </c>
      <c r="B156" s="22">
        <v>3263.1</v>
      </c>
      <c r="C156" s="22">
        <v>731.5</v>
      </c>
      <c r="D156" s="22">
        <v>1517.9</v>
      </c>
      <c r="E156" s="22">
        <v>370.4</v>
      </c>
      <c r="F156" s="22">
        <v>357.9</v>
      </c>
    </row>
    <row r="157" spans="1:6" x14ac:dyDescent="0.35">
      <c r="A157" s="18">
        <v>44470</v>
      </c>
      <c r="B157" s="22">
        <v>3184.3</v>
      </c>
      <c r="C157" s="22">
        <v>722.3</v>
      </c>
      <c r="D157" s="22">
        <v>1539.7</v>
      </c>
      <c r="E157" s="22">
        <v>358.1</v>
      </c>
      <c r="F157" s="22">
        <v>358.3</v>
      </c>
    </row>
    <row r="158" spans="1:6" x14ac:dyDescent="0.35">
      <c r="A158" s="18">
        <v>44501</v>
      </c>
      <c r="B158" s="22">
        <v>3121.7</v>
      </c>
      <c r="C158" s="22">
        <v>729.5</v>
      </c>
      <c r="D158" s="22">
        <v>1551.9</v>
      </c>
      <c r="E158" s="22">
        <v>351.3</v>
      </c>
      <c r="F158" s="22">
        <v>360.3</v>
      </c>
    </row>
    <row r="159" spans="1:6" x14ac:dyDescent="0.35">
      <c r="A159" s="18">
        <v>44531</v>
      </c>
      <c r="B159" s="22">
        <v>3076.4</v>
      </c>
      <c r="C159" s="22">
        <v>725.4</v>
      </c>
      <c r="D159" s="22">
        <v>1531.5</v>
      </c>
      <c r="E159" s="22">
        <v>348.1</v>
      </c>
      <c r="F159" s="22">
        <v>363.4</v>
      </c>
    </row>
    <row r="162" spans="2:6" x14ac:dyDescent="0.35">
      <c r="B162" s="42"/>
      <c r="C162" s="42"/>
      <c r="D162" s="42"/>
      <c r="E162" s="42"/>
      <c r="F162" s="42"/>
    </row>
    <row r="163" spans="2:6" x14ac:dyDescent="0.35">
      <c r="B163" s="23"/>
      <c r="C163" s="23"/>
      <c r="D163" s="23"/>
      <c r="E163" s="23"/>
      <c r="F163" s="2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zoomScale="85" zoomScaleNormal="85" workbookViewId="0"/>
  </sheetViews>
  <sheetFormatPr baseColWidth="10" defaultColWidth="11.453125" defaultRowHeight="14.5" x14ac:dyDescent="0.35"/>
  <cols>
    <col min="1" max="1" width="13" style="18" bestFit="1" customWidth="1"/>
    <col min="2" max="16384" width="11.453125" style="4"/>
  </cols>
  <sheetData>
    <row r="1" spans="1:15" x14ac:dyDescent="0.35">
      <c r="A1" s="75" t="s">
        <v>97</v>
      </c>
    </row>
    <row r="3" spans="1:15" ht="43.5" x14ac:dyDescent="0.35">
      <c r="A3" s="16"/>
      <c r="B3" s="17" t="s">
        <v>114</v>
      </c>
      <c r="C3" s="17" t="s">
        <v>115</v>
      </c>
      <c r="D3" s="17" t="s">
        <v>116</v>
      </c>
      <c r="E3" s="17" t="s">
        <v>117</v>
      </c>
      <c r="F3" s="17" t="s">
        <v>11</v>
      </c>
    </row>
    <row r="4" spans="1:15" x14ac:dyDescent="0.35">
      <c r="A4" s="18">
        <v>39814</v>
      </c>
      <c r="B4" s="19">
        <v>127.6</v>
      </c>
      <c r="C4" s="19">
        <v>108.1</v>
      </c>
      <c r="D4" s="19">
        <v>159</v>
      </c>
      <c r="E4" s="19">
        <v>166.2</v>
      </c>
      <c r="F4" s="19">
        <v>560.9</v>
      </c>
      <c r="G4" s="24"/>
      <c r="H4" s="24"/>
      <c r="I4" s="24"/>
      <c r="J4" s="24"/>
      <c r="K4" s="24"/>
      <c r="L4" s="24"/>
    </row>
    <row r="5" spans="1:15" x14ac:dyDescent="0.35">
      <c r="A5" s="18">
        <v>39845</v>
      </c>
      <c r="B5" s="19">
        <v>126.6</v>
      </c>
      <c r="C5" s="19">
        <v>108.4</v>
      </c>
      <c r="D5" s="19">
        <v>153.6</v>
      </c>
      <c r="E5" s="19">
        <v>173</v>
      </c>
      <c r="F5" s="19">
        <v>561.6</v>
      </c>
    </row>
    <row r="6" spans="1:15" x14ac:dyDescent="0.35">
      <c r="A6" s="18">
        <v>39873</v>
      </c>
      <c r="B6" s="19">
        <v>129.4</v>
      </c>
      <c r="C6" s="19">
        <v>106.7</v>
      </c>
      <c r="D6" s="19">
        <v>152</v>
      </c>
      <c r="E6" s="19">
        <v>170.3</v>
      </c>
      <c r="F6" s="19">
        <v>558.4</v>
      </c>
    </row>
    <row r="7" spans="1:15" x14ac:dyDescent="0.35">
      <c r="A7" s="18">
        <v>39904</v>
      </c>
      <c r="B7" s="19">
        <v>132.5</v>
      </c>
      <c r="C7" s="19">
        <v>106.7</v>
      </c>
      <c r="D7" s="19">
        <v>153.9</v>
      </c>
      <c r="E7" s="19">
        <v>174.1</v>
      </c>
      <c r="F7" s="19">
        <v>567.20000000000005</v>
      </c>
    </row>
    <row r="8" spans="1:15" x14ac:dyDescent="0.35">
      <c r="A8" s="18">
        <v>39934</v>
      </c>
      <c r="B8" s="19">
        <v>137.19999999999999</v>
      </c>
      <c r="C8" s="19">
        <v>108.6</v>
      </c>
      <c r="D8" s="19">
        <v>154.1</v>
      </c>
      <c r="E8" s="19">
        <v>178.8</v>
      </c>
      <c r="F8" s="19">
        <v>578.70000000000005</v>
      </c>
      <c r="I8" s="15" t="s">
        <v>89</v>
      </c>
    </row>
    <row r="9" spans="1:15" x14ac:dyDescent="0.35">
      <c r="A9" s="18">
        <v>39965</v>
      </c>
      <c r="B9" s="19">
        <v>139.5</v>
      </c>
      <c r="C9" s="19">
        <v>117.5</v>
      </c>
      <c r="D9" s="19">
        <v>168.6</v>
      </c>
      <c r="E9" s="19">
        <v>187.5</v>
      </c>
      <c r="F9" s="19">
        <v>613.1</v>
      </c>
      <c r="I9" s="4" t="s">
        <v>77</v>
      </c>
      <c r="O9" s="4" t="s">
        <v>78</v>
      </c>
    </row>
    <row r="10" spans="1:15" x14ac:dyDescent="0.35">
      <c r="A10" s="18">
        <v>39995</v>
      </c>
      <c r="B10" s="19">
        <v>140.80000000000001</v>
      </c>
      <c r="C10" s="19">
        <v>117.3</v>
      </c>
      <c r="D10" s="19">
        <v>173.3</v>
      </c>
      <c r="E10" s="19">
        <v>199.2</v>
      </c>
      <c r="F10" s="19">
        <v>630.6</v>
      </c>
    </row>
    <row r="11" spans="1:15" x14ac:dyDescent="0.35">
      <c r="A11" s="18">
        <v>40026</v>
      </c>
      <c r="B11" s="19">
        <v>135.19999999999999</v>
      </c>
      <c r="C11" s="19">
        <v>121.4</v>
      </c>
      <c r="D11" s="19">
        <v>190.4</v>
      </c>
      <c r="E11" s="19">
        <v>202.4</v>
      </c>
      <c r="F11" s="19">
        <v>649.4</v>
      </c>
    </row>
    <row r="12" spans="1:15" x14ac:dyDescent="0.35">
      <c r="A12" s="18">
        <v>40057</v>
      </c>
      <c r="B12" s="19">
        <v>144.30000000000001</v>
      </c>
      <c r="C12" s="19">
        <v>121.8</v>
      </c>
      <c r="D12" s="19">
        <v>179.8</v>
      </c>
      <c r="E12" s="19">
        <v>202.4</v>
      </c>
      <c r="F12" s="19">
        <v>648.29999999999995</v>
      </c>
    </row>
    <row r="13" spans="1:15" x14ac:dyDescent="0.35">
      <c r="A13" s="18">
        <v>40087</v>
      </c>
      <c r="B13" s="19">
        <v>145.9</v>
      </c>
      <c r="C13" s="19">
        <v>123.6</v>
      </c>
      <c r="D13" s="19">
        <v>179</v>
      </c>
      <c r="E13" s="19">
        <v>208.5</v>
      </c>
      <c r="F13" s="19">
        <v>657</v>
      </c>
    </row>
    <row r="14" spans="1:15" x14ac:dyDescent="0.35">
      <c r="A14" s="18">
        <v>40118</v>
      </c>
      <c r="B14" s="19">
        <v>146.6</v>
      </c>
      <c r="C14" s="19">
        <v>122.3</v>
      </c>
      <c r="D14" s="19">
        <v>190.3</v>
      </c>
      <c r="E14" s="19">
        <v>209.6</v>
      </c>
      <c r="F14" s="19">
        <v>668.8</v>
      </c>
    </row>
    <row r="15" spans="1:15" x14ac:dyDescent="0.35">
      <c r="A15" s="18">
        <v>40148</v>
      </c>
      <c r="B15" s="19">
        <v>150.9</v>
      </c>
      <c r="C15" s="19">
        <v>122.1</v>
      </c>
      <c r="D15" s="19">
        <v>198.8</v>
      </c>
      <c r="E15" s="19">
        <v>215.4</v>
      </c>
      <c r="F15" s="19">
        <v>687.2</v>
      </c>
    </row>
    <row r="16" spans="1:15" x14ac:dyDescent="0.35">
      <c r="A16" s="18">
        <v>40179</v>
      </c>
      <c r="B16" s="19">
        <v>151.19999999999999</v>
      </c>
      <c r="C16" s="19">
        <v>125.5</v>
      </c>
      <c r="D16" s="19">
        <v>191.9</v>
      </c>
      <c r="E16" s="19">
        <v>219.7</v>
      </c>
      <c r="F16" s="19">
        <v>688.3</v>
      </c>
    </row>
    <row r="17" spans="1:9" x14ac:dyDescent="0.35">
      <c r="A17" s="18">
        <v>40210</v>
      </c>
      <c r="B17" s="19">
        <v>148.5</v>
      </c>
      <c r="C17" s="19">
        <v>129.4</v>
      </c>
      <c r="D17" s="19">
        <v>197.4</v>
      </c>
      <c r="E17" s="19">
        <v>224.9</v>
      </c>
      <c r="F17" s="19">
        <v>700.2</v>
      </c>
    </row>
    <row r="18" spans="1:9" x14ac:dyDescent="0.35">
      <c r="A18" s="18">
        <v>40238</v>
      </c>
      <c r="B18" s="19">
        <v>151.19999999999999</v>
      </c>
      <c r="C18" s="19">
        <v>126.6</v>
      </c>
      <c r="D18" s="19">
        <v>199.3</v>
      </c>
      <c r="E18" s="19">
        <v>235.2</v>
      </c>
      <c r="F18" s="19">
        <v>712.3</v>
      </c>
    </row>
    <row r="19" spans="1:9" x14ac:dyDescent="0.35">
      <c r="A19" s="18">
        <v>40269</v>
      </c>
      <c r="B19" s="19">
        <v>149.69999999999999</v>
      </c>
      <c r="C19" s="19">
        <v>129.69999999999999</v>
      </c>
      <c r="D19" s="19">
        <v>200.5</v>
      </c>
      <c r="E19" s="19">
        <v>243.6</v>
      </c>
      <c r="F19" s="19">
        <v>723.5</v>
      </c>
    </row>
    <row r="20" spans="1:9" x14ac:dyDescent="0.35">
      <c r="A20" s="18">
        <v>40299</v>
      </c>
      <c r="B20" s="19">
        <v>152.5</v>
      </c>
      <c r="C20" s="19">
        <v>128.80000000000001</v>
      </c>
      <c r="D20" s="19">
        <v>221.6</v>
      </c>
      <c r="E20" s="19">
        <v>223.9</v>
      </c>
      <c r="F20" s="19">
        <v>726.8</v>
      </c>
    </row>
    <row r="21" spans="1:9" x14ac:dyDescent="0.35">
      <c r="A21" s="18">
        <v>40330</v>
      </c>
      <c r="B21" s="19">
        <v>153.9</v>
      </c>
      <c r="C21" s="19">
        <v>131.5</v>
      </c>
      <c r="D21" s="19">
        <v>203.2</v>
      </c>
      <c r="E21" s="19">
        <v>249.2</v>
      </c>
      <c r="F21" s="19">
        <v>737.8</v>
      </c>
    </row>
    <row r="22" spans="1:9" x14ac:dyDescent="0.35">
      <c r="A22" s="18">
        <v>40360</v>
      </c>
      <c r="B22" s="19">
        <v>154.4</v>
      </c>
      <c r="C22" s="19">
        <v>131.19999999999999</v>
      </c>
      <c r="D22" s="19">
        <v>212.7</v>
      </c>
      <c r="E22" s="19">
        <v>255.3</v>
      </c>
      <c r="F22" s="19">
        <v>753.6</v>
      </c>
    </row>
    <row r="23" spans="1:9" x14ac:dyDescent="0.35">
      <c r="A23" s="18">
        <v>40391</v>
      </c>
      <c r="B23" s="19">
        <v>156.30000000000001</v>
      </c>
      <c r="C23" s="19">
        <v>133.69999999999999</v>
      </c>
      <c r="D23" s="19">
        <v>215.8</v>
      </c>
      <c r="E23" s="19">
        <v>247.7</v>
      </c>
      <c r="F23" s="19">
        <v>753.5</v>
      </c>
    </row>
    <row r="24" spans="1:9" x14ac:dyDescent="0.35">
      <c r="A24" s="18">
        <v>40422</v>
      </c>
      <c r="B24" s="19">
        <v>158.5</v>
      </c>
      <c r="C24" s="19">
        <v>133.4</v>
      </c>
      <c r="D24" s="19">
        <v>213.7</v>
      </c>
      <c r="E24" s="19">
        <v>258.5</v>
      </c>
      <c r="F24" s="19">
        <v>764.1</v>
      </c>
    </row>
    <row r="25" spans="1:9" x14ac:dyDescent="0.35">
      <c r="A25" s="18">
        <v>40452</v>
      </c>
      <c r="B25" s="19">
        <v>157.30000000000001</v>
      </c>
      <c r="C25" s="19">
        <v>134.9</v>
      </c>
      <c r="D25" s="19">
        <v>227.3</v>
      </c>
      <c r="E25" s="19">
        <v>258.10000000000002</v>
      </c>
      <c r="F25" s="19">
        <v>777.6</v>
      </c>
    </row>
    <row r="26" spans="1:9" x14ac:dyDescent="0.35">
      <c r="A26" s="18">
        <v>40483</v>
      </c>
      <c r="B26" s="19">
        <v>161.19999999999999</v>
      </c>
      <c r="C26" s="19">
        <v>134.30000000000001</v>
      </c>
      <c r="D26" s="19">
        <v>222.8</v>
      </c>
      <c r="E26" s="19">
        <v>268.2</v>
      </c>
      <c r="F26" s="19">
        <v>786.5</v>
      </c>
    </row>
    <row r="27" spans="1:9" x14ac:dyDescent="0.35">
      <c r="A27" s="18">
        <v>40513</v>
      </c>
      <c r="B27" s="19">
        <v>160</v>
      </c>
      <c r="C27" s="19">
        <v>133.6</v>
      </c>
      <c r="D27" s="19">
        <v>235.9</v>
      </c>
      <c r="E27" s="19">
        <v>258.89999999999998</v>
      </c>
      <c r="F27" s="19">
        <v>788.4</v>
      </c>
    </row>
    <row r="28" spans="1:9" x14ac:dyDescent="0.35">
      <c r="A28" s="18">
        <v>40544</v>
      </c>
      <c r="B28" s="19">
        <v>159.1</v>
      </c>
      <c r="C28" s="19">
        <v>137.1</v>
      </c>
      <c r="D28" s="19">
        <v>228.5</v>
      </c>
      <c r="E28" s="19">
        <v>278.10000000000002</v>
      </c>
      <c r="F28" s="19">
        <v>802.8</v>
      </c>
    </row>
    <row r="29" spans="1:9" x14ac:dyDescent="0.35">
      <c r="A29" s="18">
        <v>40575</v>
      </c>
      <c r="B29" s="19">
        <v>162.69999999999999</v>
      </c>
      <c r="C29" s="19">
        <v>135.5</v>
      </c>
      <c r="D29" s="19">
        <v>231.7</v>
      </c>
      <c r="E29" s="19">
        <v>276</v>
      </c>
      <c r="F29" s="19">
        <v>805.9</v>
      </c>
      <c r="I29" s="4" t="s">
        <v>93</v>
      </c>
    </row>
    <row r="30" spans="1:9" x14ac:dyDescent="0.35">
      <c r="A30" s="18">
        <v>40603</v>
      </c>
      <c r="B30" s="19">
        <v>166.3</v>
      </c>
      <c r="C30" s="19">
        <v>138.5</v>
      </c>
      <c r="D30" s="19">
        <v>232.9</v>
      </c>
      <c r="E30" s="19">
        <v>279</v>
      </c>
      <c r="F30" s="19">
        <v>816.7</v>
      </c>
      <c r="I30" s="4" t="s">
        <v>133</v>
      </c>
    </row>
    <row r="31" spans="1:9" x14ac:dyDescent="0.35">
      <c r="A31" s="18">
        <v>40634</v>
      </c>
      <c r="B31" s="19">
        <v>166.2</v>
      </c>
      <c r="C31" s="19">
        <v>139.4</v>
      </c>
      <c r="D31" s="19">
        <v>234.7</v>
      </c>
      <c r="E31" s="19">
        <v>279</v>
      </c>
      <c r="F31" s="19">
        <v>819.3</v>
      </c>
      <c r="I31" s="4" t="s">
        <v>128</v>
      </c>
    </row>
    <row r="32" spans="1:9" x14ac:dyDescent="0.35">
      <c r="A32" s="18">
        <v>40664</v>
      </c>
      <c r="B32" s="19">
        <v>163.30000000000001</v>
      </c>
      <c r="C32" s="19">
        <v>135.9</v>
      </c>
      <c r="D32" s="19">
        <v>243.6</v>
      </c>
      <c r="E32" s="19">
        <v>288.7</v>
      </c>
      <c r="F32" s="19">
        <v>831.5</v>
      </c>
    </row>
    <row r="33" spans="1:6" x14ac:dyDescent="0.35">
      <c r="A33" s="18">
        <v>40695</v>
      </c>
      <c r="B33" s="19">
        <v>174.1</v>
      </c>
      <c r="C33" s="19">
        <v>139.9</v>
      </c>
      <c r="D33" s="19">
        <v>229.4</v>
      </c>
      <c r="E33" s="19">
        <v>291.10000000000002</v>
      </c>
      <c r="F33" s="19">
        <v>834.5</v>
      </c>
    </row>
    <row r="34" spans="1:6" x14ac:dyDescent="0.35">
      <c r="A34" s="18">
        <v>40725</v>
      </c>
      <c r="B34" s="19">
        <v>172.5</v>
      </c>
      <c r="C34" s="19">
        <v>140.4</v>
      </c>
      <c r="D34" s="19">
        <v>236.2</v>
      </c>
      <c r="E34" s="19">
        <v>279.60000000000002</v>
      </c>
      <c r="F34" s="19">
        <v>828.7</v>
      </c>
    </row>
    <row r="35" spans="1:6" x14ac:dyDescent="0.35">
      <c r="A35" s="18">
        <v>40756</v>
      </c>
      <c r="B35" s="19">
        <v>174.1</v>
      </c>
      <c r="C35" s="19">
        <v>142.4</v>
      </c>
      <c r="D35" s="19">
        <v>229.9</v>
      </c>
      <c r="E35" s="19">
        <v>275.8</v>
      </c>
      <c r="F35" s="19">
        <v>822.2</v>
      </c>
    </row>
    <row r="36" spans="1:6" x14ac:dyDescent="0.35">
      <c r="A36" s="18">
        <v>40787</v>
      </c>
      <c r="B36" s="19">
        <v>171.7</v>
      </c>
      <c r="C36" s="19">
        <v>145.4</v>
      </c>
      <c r="D36" s="19">
        <v>234.7</v>
      </c>
      <c r="E36" s="19">
        <v>290.5</v>
      </c>
      <c r="F36" s="19">
        <v>842.3</v>
      </c>
    </row>
    <row r="37" spans="1:6" x14ac:dyDescent="0.35">
      <c r="A37" s="18">
        <v>40817</v>
      </c>
      <c r="B37" s="19">
        <v>169.4</v>
      </c>
      <c r="C37" s="19">
        <v>139.6</v>
      </c>
      <c r="D37" s="19">
        <v>247.3</v>
      </c>
      <c r="E37" s="19">
        <v>276.3</v>
      </c>
      <c r="F37" s="19">
        <v>832.6</v>
      </c>
    </row>
    <row r="38" spans="1:6" x14ac:dyDescent="0.35">
      <c r="A38" s="18">
        <v>40848</v>
      </c>
      <c r="B38" s="19">
        <v>172.8</v>
      </c>
      <c r="C38" s="19">
        <v>142.1</v>
      </c>
      <c r="D38" s="19">
        <v>230</v>
      </c>
      <c r="E38" s="19">
        <v>302.60000000000002</v>
      </c>
      <c r="F38" s="19">
        <v>847.5</v>
      </c>
    </row>
    <row r="39" spans="1:6" x14ac:dyDescent="0.35">
      <c r="A39" s="18">
        <v>40878</v>
      </c>
      <c r="B39" s="19">
        <v>177.1</v>
      </c>
      <c r="C39" s="19">
        <v>141.30000000000001</v>
      </c>
      <c r="D39" s="19">
        <v>229.5</v>
      </c>
      <c r="E39" s="19">
        <v>288.39999999999998</v>
      </c>
      <c r="F39" s="19">
        <v>836.3</v>
      </c>
    </row>
    <row r="40" spans="1:6" x14ac:dyDescent="0.35">
      <c r="A40" s="18">
        <v>40909</v>
      </c>
      <c r="B40" s="19">
        <v>171.2</v>
      </c>
      <c r="C40" s="19">
        <v>140.6</v>
      </c>
      <c r="D40" s="19">
        <v>227.5</v>
      </c>
      <c r="E40" s="19">
        <v>295.5</v>
      </c>
      <c r="F40" s="19">
        <v>834.8</v>
      </c>
    </row>
    <row r="41" spans="1:6" x14ac:dyDescent="0.35">
      <c r="A41" s="18">
        <v>40940</v>
      </c>
      <c r="B41" s="19">
        <v>186.1</v>
      </c>
      <c r="C41" s="19">
        <v>141.1</v>
      </c>
      <c r="D41" s="19">
        <v>225.7</v>
      </c>
      <c r="E41" s="19">
        <v>287.39999999999998</v>
      </c>
      <c r="F41" s="19">
        <v>840.3</v>
      </c>
    </row>
    <row r="42" spans="1:6" x14ac:dyDescent="0.35">
      <c r="A42" s="18">
        <v>40969</v>
      </c>
      <c r="B42" s="19">
        <v>180.4</v>
      </c>
      <c r="C42" s="19">
        <v>146.19999999999999</v>
      </c>
      <c r="D42" s="19">
        <v>230</v>
      </c>
      <c r="E42" s="19">
        <v>304.60000000000002</v>
      </c>
      <c r="F42" s="19">
        <v>861.2</v>
      </c>
    </row>
    <row r="43" spans="1:6" x14ac:dyDescent="0.35">
      <c r="A43" s="18">
        <v>41000</v>
      </c>
      <c r="B43" s="19">
        <v>180.1</v>
      </c>
      <c r="C43" s="19">
        <v>145.6</v>
      </c>
      <c r="D43" s="19">
        <v>244.5</v>
      </c>
      <c r="E43" s="19">
        <v>286</v>
      </c>
      <c r="F43" s="19">
        <v>856.2</v>
      </c>
    </row>
    <row r="44" spans="1:6" x14ac:dyDescent="0.35">
      <c r="A44" s="18">
        <v>41030</v>
      </c>
      <c r="B44" s="19">
        <v>181.9</v>
      </c>
      <c r="C44" s="19">
        <v>146.9</v>
      </c>
      <c r="D44" s="19">
        <v>232.5</v>
      </c>
      <c r="E44" s="19">
        <v>297</v>
      </c>
      <c r="F44" s="19">
        <v>858.3</v>
      </c>
    </row>
    <row r="45" spans="1:6" x14ac:dyDescent="0.35">
      <c r="A45" s="18">
        <v>41061</v>
      </c>
      <c r="B45" s="19">
        <v>180.4</v>
      </c>
      <c r="C45" s="19">
        <v>148.4</v>
      </c>
      <c r="D45" s="19">
        <v>242.1</v>
      </c>
      <c r="E45" s="19">
        <v>293.60000000000002</v>
      </c>
      <c r="F45" s="19">
        <v>864.5</v>
      </c>
    </row>
    <row r="46" spans="1:6" x14ac:dyDescent="0.35">
      <c r="A46" s="18">
        <v>41091</v>
      </c>
      <c r="B46" s="19">
        <v>183.9</v>
      </c>
      <c r="C46" s="19">
        <v>153.5</v>
      </c>
      <c r="D46" s="19">
        <v>231.4</v>
      </c>
      <c r="E46" s="19">
        <v>295.60000000000002</v>
      </c>
      <c r="F46" s="19">
        <v>864.4</v>
      </c>
    </row>
    <row r="47" spans="1:6" x14ac:dyDescent="0.35">
      <c r="A47" s="18">
        <v>41122</v>
      </c>
      <c r="B47" s="19">
        <v>185.3</v>
      </c>
      <c r="C47" s="19">
        <v>150.69999999999999</v>
      </c>
      <c r="D47" s="19">
        <v>239.4</v>
      </c>
      <c r="E47" s="19">
        <v>300.8</v>
      </c>
      <c r="F47" s="19">
        <v>876.2</v>
      </c>
    </row>
    <row r="48" spans="1:6" x14ac:dyDescent="0.35">
      <c r="A48" s="18">
        <v>41153</v>
      </c>
      <c r="B48" s="19">
        <v>184.1</v>
      </c>
      <c r="C48" s="19">
        <v>151</v>
      </c>
      <c r="D48" s="19">
        <v>246.2</v>
      </c>
      <c r="E48" s="19">
        <v>285.39999999999998</v>
      </c>
      <c r="F48" s="19">
        <v>866.7</v>
      </c>
    </row>
    <row r="49" spans="1:13" x14ac:dyDescent="0.35">
      <c r="A49" s="18">
        <v>41183</v>
      </c>
      <c r="B49" s="19">
        <v>187.6</v>
      </c>
      <c r="C49" s="19">
        <v>148.80000000000001</v>
      </c>
      <c r="D49" s="19">
        <v>234</v>
      </c>
      <c r="E49" s="19">
        <v>299.8</v>
      </c>
      <c r="F49" s="19">
        <v>870.2</v>
      </c>
    </row>
    <row r="50" spans="1:13" x14ac:dyDescent="0.35">
      <c r="A50" s="18">
        <v>41214</v>
      </c>
      <c r="B50" s="19">
        <v>186.6</v>
      </c>
      <c r="C50" s="19">
        <v>153.9</v>
      </c>
      <c r="D50" s="19">
        <v>238.4</v>
      </c>
      <c r="E50" s="19">
        <v>294.60000000000002</v>
      </c>
      <c r="F50" s="19">
        <v>873.5</v>
      </c>
    </row>
    <row r="51" spans="1:13" x14ac:dyDescent="0.35">
      <c r="A51" s="18">
        <v>41244</v>
      </c>
      <c r="B51" s="19">
        <v>194.7</v>
      </c>
      <c r="C51" s="19">
        <v>164.9</v>
      </c>
      <c r="D51" s="19">
        <v>201.7</v>
      </c>
      <c r="E51" s="19">
        <v>318.5</v>
      </c>
      <c r="F51" s="19">
        <v>879.8</v>
      </c>
    </row>
    <row r="52" spans="1:13" x14ac:dyDescent="0.35">
      <c r="A52" s="18">
        <v>41275</v>
      </c>
      <c r="B52" s="19">
        <v>188.2</v>
      </c>
      <c r="C52" s="19">
        <v>151.6</v>
      </c>
      <c r="D52" s="19">
        <v>238.5</v>
      </c>
      <c r="E52" s="19">
        <v>297.5</v>
      </c>
      <c r="F52" s="19">
        <v>875.8</v>
      </c>
      <c r="H52" s="41"/>
      <c r="I52" s="41"/>
      <c r="J52" s="42"/>
      <c r="L52" s="41"/>
      <c r="M52" s="41"/>
    </row>
    <row r="53" spans="1:13" x14ac:dyDescent="0.35">
      <c r="A53" s="18">
        <v>41306</v>
      </c>
      <c r="B53" s="19">
        <v>195.4</v>
      </c>
      <c r="C53" s="19">
        <v>153.80000000000001</v>
      </c>
      <c r="D53" s="19">
        <v>243.2</v>
      </c>
      <c r="E53" s="19">
        <v>301.3</v>
      </c>
      <c r="F53" s="19">
        <v>893.7</v>
      </c>
      <c r="H53" s="41"/>
      <c r="I53" s="41"/>
      <c r="J53" s="42"/>
      <c r="L53" s="41"/>
      <c r="M53" s="41"/>
    </row>
    <row r="54" spans="1:13" x14ac:dyDescent="0.35">
      <c r="A54" s="18">
        <v>41334</v>
      </c>
      <c r="B54" s="19">
        <v>191.5</v>
      </c>
      <c r="C54" s="19">
        <v>154.9</v>
      </c>
      <c r="D54" s="19">
        <v>256.10000000000002</v>
      </c>
      <c r="E54" s="19">
        <v>285.3</v>
      </c>
      <c r="F54" s="19">
        <v>887.8</v>
      </c>
      <c r="H54" s="41"/>
      <c r="I54" s="41"/>
      <c r="J54" s="42"/>
      <c r="L54" s="41"/>
      <c r="M54" s="41"/>
    </row>
    <row r="55" spans="1:13" x14ac:dyDescent="0.35">
      <c r="A55" s="18">
        <v>41365</v>
      </c>
      <c r="B55" s="19">
        <v>193.5</v>
      </c>
      <c r="C55" s="19">
        <v>153.1</v>
      </c>
      <c r="D55" s="19">
        <v>242.1</v>
      </c>
      <c r="E55" s="19">
        <v>312.60000000000002</v>
      </c>
      <c r="F55" s="19">
        <v>901.3</v>
      </c>
      <c r="H55" s="41"/>
      <c r="I55" s="41"/>
      <c r="J55" s="42"/>
      <c r="L55" s="41"/>
      <c r="M55" s="41"/>
    </row>
    <row r="56" spans="1:13" x14ac:dyDescent="0.35">
      <c r="A56" s="18">
        <v>41395</v>
      </c>
      <c r="B56" s="19">
        <v>192.8</v>
      </c>
      <c r="C56" s="19">
        <v>155.69999999999999</v>
      </c>
      <c r="D56" s="19">
        <v>241.9</v>
      </c>
      <c r="E56" s="19">
        <v>309.3</v>
      </c>
      <c r="F56" s="19">
        <v>899.7</v>
      </c>
      <c r="H56" s="41"/>
      <c r="I56" s="41"/>
      <c r="J56" s="42"/>
      <c r="L56" s="41"/>
      <c r="M56" s="41"/>
    </row>
    <row r="57" spans="1:13" x14ac:dyDescent="0.35">
      <c r="A57" s="18">
        <v>41426</v>
      </c>
      <c r="B57" s="19">
        <v>187.9</v>
      </c>
      <c r="C57" s="19">
        <v>154</v>
      </c>
      <c r="D57" s="19">
        <v>249.2</v>
      </c>
      <c r="E57" s="19">
        <v>304.5</v>
      </c>
      <c r="F57" s="19">
        <v>895.6</v>
      </c>
      <c r="H57" s="41"/>
      <c r="I57" s="41"/>
      <c r="J57" s="42"/>
    </row>
    <row r="58" spans="1:13" x14ac:dyDescent="0.35">
      <c r="A58" s="18">
        <v>41456</v>
      </c>
      <c r="B58" s="19">
        <v>192.8</v>
      </c>
      <c r="C58" s="19">
        <v>157.69999999999999</v>
      </c>
      <c r="D58" s="19">
        <v>247.9</v>
      </c>
      <c r="E58" s="19">
        <v>315.5</v>
      </c>
      <c r="F58" s="19">
        <v>913.9</v>
      </c>
      <c r="H58" s="41"/>
      <c r="I58" s="41"/>
      <c r="J58" s="42"/>
    </row>
    <row r="59" spans="1:13" x14ac:dyDescent="0.35">
      <c r="A59" s="18">
        <v>41487</v>
      </c>
      <c r="B59" s="19">
        <v>191.5</v>
      </c>
      <c r="C59" s="19">
        <v>155.1</v>
      </c>
      <c r="D59" s="19">
        <v>247.3</v>
      </c>
      <c r="E59" s="19">
        <v>327.39999999999998</v>
      </c>
      <c r="F59" s="19">
        <v>921.3</v>
      </c>
      <c r="H59" s="41"/>
      <c r="I59" s="41"/>
      <c r="J59" s="42"/>
      <c r="L59" s="41"/>
      <c r="M59" s="41"/>
    </row>
    <row r="60" spans="1:13" x14ac:dyDescent="0.35">
      <c r="A60" s="18">
        <v>41518</v>
      </c>
      <c r="B60" s="19">
        <v>188.7</v>
      </c>
      <c r="C60" s="19">
        <v>156.19999999999999</v>
      </c>
      <c r="D60" s="19">
        <v>256</v>
      </c>
      <c r="E60" s="19">
        <v>314.2</v>
      </c>
      <c r="F60" s="19">
        <v>915.1</v>
      </c>
      <c r="H60" s="41"/>
      <c r="I60" s="41"/>
      <c r="J60" s="42"/>
      <c r="L60" s="42"/>
      <c r="M60" s="42"/>
    </row>
    <row r="61" spans="1:13" x14ac:dyDescent="0.35">
      <c r="A61" s="18">
        <v>41548</v>
      </c>
      <c r="B61" s="19">
        <v>198.9</v>
      </c>
      <c r="C61" s="19">
        <v>161</v>
      </c>
      <c r="D61" s="19">
        <v>256.60000000000002</v>
      </c>
      <c r="E61" s="19">
        <v>326.2</v>
      </c>
      <c r="F61" s="19">
        <v>942.7</v>
      </c>
      <c r="H61" s="41"/>
      <c r="I61" s="41"/>
      <c r="J61" s="42"/>
    </row>
    <row r="62" spans="1:13" x14ac:dyDescent="0.35">
      <c r="A62" s="18">
        <v>41579</v>
      </c>
      <c r="B62" s="19">
        <v>198.9</v>
      </c>
      <c r="C62" s="19">
        <v>157.30000000000001</v>
      </c>
      <c r="D62" s="19">
        <v>255.5</v>
      </c>
      <c r="E62" s="19">
        <v>331.7</v>
      </c>
      <c r="F62" s="19">
        <v>943.4</v>
      </c>
      <c r="H62" s="41"/>
      <c r="I62" s="41"/>
      <c r="J62" s="42"/>
    </row>
    <row r="63" spans="1:13" x14ac:dyDescent="0.35">
      <c r="A63" s="18">
        <v>41609</v>
      </c>
      <c r="B63" s="19">
        <v>197.8</v>
      </c>
      <c r="C63" s="19">
        <v>180.8</v>
      </c>
      <c r="D63" s="19">
        <v>236.9</v>
      </c>
      <c r="E63" s="19">
        <v>333.4</v>
      </c>
      <c r="F63" s="19">
        <v>948.9</v>
      </c>
      <c r="H63" s="41"/>
      <c r="I63" s="41"/>
      <c r="J63" s="42"/>
    </row>
    <row r="64" spans="1:13" x14ac:dyDescent="0.35">
      <c r="A64" s="18">
        <v>41640</v>
      </c>
      <c r="B64" s="19">
        <v>203.8</v>
      </c>
      <c r="C64" s="19">
        <v>162.80000000000001</v>
      </c>
      <c r="D64" s="19">
        <v>258.10000000000002</v>
      </c>
      <c r="E64" s="19">
        <v>329.1</v>
      </c>
      <c r="F64" s="19">
        <v>953.8</v>
      </c>
      <c r="H64" s="41"/>
      <c r="I64" s="41"/>
      <c r="J64" s="42"/>
    </row>
    <row r="65" spans="1:10" x14ac:dyDescent="0.35">
      <c r="A65" s="18">
        <v>41671</v>
      </c>
      <c r="B65" s="19">
        <v>194.8</v>
      </c>
      <c r="C65" s="19">
        <v>163.30000000000001</v>
      </c>
      <c r="D65" s="19">
        <v>257.3</v>
      </c>
      <c r="E65" s="19">
        <v>336</v>
      </c>
      <c r="F65" s="19">
        <v>951.4</v>
      </c>
      <c r="H65" s="41"/>
      <c r="I65" s="41"/>
      <c r="J65" s="42"/>
    </row>
    <row r="66" spans="1:10" x14ac:dyDescent="0.35">
      <c r="A66" s="18">
        <v>41699</v>
      </c>
      <c r="B66" s="19">
        <v>196.3</v>
      </c>
      <c r="C66" s="19">
        <v>163.69999999999999</v>
      </c>
      <c r="D66" s="19">
        <v>266.39999999999998</v>
      </c>
      <c r="E66" s="19">
        <v>327.60000000000002</v>
      </c>
      <c r="F66" s="19">
        <v>954</v>
      </c>
      <c r="H66" s="41"/>
      <c r="I66" s="41"/>
      <c r="J66" s="42"/>
    </row>
    <row r="67" spans="1:10" x14ac:dyDescent="0.35">
      <c r="A67" s="18">
        <v>41730</v>
      </c>
      <c r="B67" s="19">
        <v>201.2</v>
      </c>
      <c r="C67" s="19">
        <v>165.6</v>
      </c>
      <c r="D67" s="19">
        <v>253.1</v>
      </c>
      <c r="E67" s="19">
        <v>346.1</v>
      </c>
      <c r="F67" s="19">
        <v>966</v>
      </c>
      <c r="H67" s="41"/>
      <c r="I67" s="41"/>
      <c r="J67" s="42"/>
    </row>
    <row r="68" spans="1:10" x14ac:dyDescent="0.35">
      <c r="A68" s="18">
        <v>41760</v>
      </c>
      <c r="B68" s="19">
        <v>202.7</v>
      </c>
      <c r="C68" s="19">
        <v>171.3</v>
      </c>
      <c r="D68" s="19">
        <v>257.2</v>
      </c>
      <c r="E68" s="19">
        <v>340.4</v>
      </c>
      <c r="F68" s="19">
        <v>971.6</v>
      </c>
      <c r="H68" s="41"/>
      <c r="I68" s="41"/>
      <c r="J68" s="42"/>
    </row>
    <row r="69" spans="1:10" x14ac:dyDescent="0.35">
      <c r="A69" s="18">
        <v>41791</v>
      </c>
      <c r="B69" s="19">
        <v>198.3</v>
      </c>
      <c r="C69" s="19">
        <v>169</v>
      </c>
      <c r="D69" s="19">
        <v>268.3</v>
      </c>
      <c r="E69" s="19">
        <v>345.6</v>
      </c>
      <c r="F69" s="19">
        <v>981.2</v>
      </c>
      <c r="H69" s="41"/>
      <c r="I69" s="41"/>
      <c r="J69" s="42"/>
    </row>
    <row r="70" spans="1:10" x14ac:dyDescent="0.35">
      <c r="A70" s="18">
        <v>41821</v>
      </c>
      <c r="B70" s="19">
        <v>197.9</v>
      </c>
      <c r="C70" s="19">
        <v>171.5</v>
      </c>
      <c r="D70" s="19">
        <v>268</v>
      </c>
      <c r="E70" s="19">
        <v>351.3</v>
      </c>
      <c r="F70" s="19">
        <v>988.7</v>
      </c>
      <c r="H70" s="41"/>
      <c r="I70" s="41"/>
      <c r="J70" s="42"/>
    </row>
    <row r="71" spans="1:10" x14ac:dyDescent="0.35">
      <c r="A71" s="18">
        <v>41852</v>
      </c>
      <c r="B71" s="19">
        <v>190.8</v>
      </c>
      <c r="C71" s="19">
        <v>173.1</v>
      </c>
      <c r="D71" s="19">
        <v>269.39999999999998</v>
      </c>
      <c r="E71" s="19">
        <v>368.5</v>
      </c>
      <c r="F71" s="19">
        <v>1001.8</v>
      </c>
      <c r="H71" s="41"/>
      <c r="I71" s="41"/>
      <c r="J71" s="42"/>
    </row>
    <row r="72" spans="1:10" x14ac:dyDescent="0.35">
      <c r="A72" s="18">
        <v>41883</v>
      </c>
      <c r="B72" s="19">
        <v>203</v>
      </c>
      <c r="C72" s="19">
        <v>176.9</v>
      </c>
      <c r="D72" s="19">
        <v>260.2</v>
      </c>
      <c r="E72" s="19">
        <v>370.2</v>
      </c>
      <c r="F72" s="19">
        <v>1010.3</v>
      </c>
      <c r="H72" s="41"/>
      <c r="I72" s="41"/>
      <c r="J72" s="42"/>
    </row>
    <row r="73" spans="1:10" x14ac:dyDescent="0.35">
      <c r="A73" s="18">
        <v>41913</v>
      </c>
      <c r="B73" s="19">
        <v>214.4</v>
      </c>
      <c r="C73" s="19">
        <v>180.2</v>
      </c>
      <c r="D73" s="19">
        <v>266.2</v>
      </c>
      <c r="E73" s="19">
        <v>366.2</v>
      </c>
      <c r="F73" s="19">
        <v>1027</v>
      </c>
      <c r="H73" s="41"/>
      <c r="I73" s="41"/>
      <c r="J73" s="42"/>
    </row>
    <row r="74" spans="1:10" x14ac:dyDescent="0.35">
      <c r="A74" s="18">
        <v>41944</v>
      </c>
      <c r="B74" s="19">
        <v>207</v>
      </c>
      <c r="C74" s="19">
        <v>181</v>
      </c>
      <c r="D74" s="19">
        <v>276.89999999999998</v>
      </c>
      <c r="E74" s="19">
        <v>357.9</v>
      </c>
      <c r="F74" s="19">
        <v>1022.8</v>
      </c>
      <c r="H74" s="41"/>
      <c r="I74" s="41"/>
      <c r="J74" s="42"/>
    </row>
    <row r="75" spans="1:10" x14ac:dyDescent="0.35">
      <c r="A75" s="18">
        <v>41974</v>
      </c>
      <c r="B75" s="19">
        <v>202.6</v>
      </c>
      <c r="C75" s="19">
        <v>184.8</v>
      </c>
      <c r="D75" s="19">
        <v>273.60000000000002</v>
      </c>
      <c r="E75" s="19">
        <v>386.5</v>
      </c>
      <c r="F75" s="19">
        <v>1047.5</v>
      </c>
      <c r="H75" s="41"/>
      <c r="I75" s="41"/>
      <c r="J75" s="42"/>
    </row>
    <row r="76" spans="1:10" x14ac:dyDescent="0.35">
      <c r="A76" s="18">
        <v>42005</v>
      </c>
      <c r="B76" s="19">
        <v>214.9</v>
      </c>
      <c r="C76" s="19">
        <v>186.8</v>
      </c>
      <c r="D76" s="19">
        <v>286.60000000000002</v>
      </c>
      <c r="E76" s="19">
        <v>380.5</v>
      </c>
      <c r="F76" s="19">
        <v>1068.8</v>
      </c>
      <c r="H76" s="41"/>
      <c r="I76" s="41"/>
      <c r="J76" s="42"/>
    </row>
    <row r="77" spans="1:10" x14ac:dyDescent="0.35">
      <c r="A77" s="18">
        <v>42036</v>
      </c>
      <c r="B77" s="19">
        <v>204.9</v>
      </c>
      <c r="C77" s="19">
        <v>195.9</v>
      </c>
      <c r="D77" s="19">
        <v>285.2</v>
      </c>
      <c r="E77" s="19">
        <v>390.9</v>
      </c>
      <c r="F77" s="19">
        <v>1076.9000000000001</v>
      </c>
      <c r="H77" s="41"/>
      <c r="I77" s="41"/>
      <c r="J77" s="42"/>
    </row>
    <row r="78" spans="1:10" x14ac:dyDescent="0.35">
      <c r="A78" s="18">
        <v>42064</v>
      </c>
      <c r="B78" s="19">
        <v>211.3</v>
      </c>
      <c r="C78" s="19">
        <v>194.5</v>
      </c>
      <c r="D78" s="19">
        <v>276.8</v>
      </c>
      <c r="E78" s="19">
        <v>410.8</v>
      </c>
      <c r="F78" s="19">
        <v>1093.4000000000001</v>
      </c>
      <c r="H78" s="41"/>
      <c r="I78" s="41"/>
      <c r="J78" s="42"/>
    </row>
    <row r="79" spans="1:10" x14ac:dyDescent="0.35">
      <c r="A79" s="18">
        <v>42095</v>
      </c>
      <c r="B79" s="19">
        <v>212.9</v>
      </c>
      <c r="C79" s="19">
        <v>195.8</v>
      </c>
      <c r="D79" s="19">
        <v>288.2</v>
      </c>
      <c r="E79" s="19">
        <v>413.8</v>
      </c>
      <c r="F79" s="19">
        <v>1110.7</v>
      </c>
      <c r="H79" s="41"/>
      <c r="I79" s="41"/>
      <c r="J79" s="42"/>
    </row>
    <row r="80" spans="1:10" x14ac:dyDescent="0.35">
      <c r="A80" s="18">
        <v>42125</v>
      </c>
      <c r="B80" s="19">
        <v>214.8</v>
      </c>
      <c r="C80" s="19">
        <v>207.1</v>
      </c>
      <c r="D80" s="19">
        <v>289.3</v>
      </c>
      <c r="E80" s="19">
        <v>436.2</v>
      </c>
      <c r="F80" s="19">
        <v>1147.4000000000001</v>
      </c>
      <c r="H80" s="41"/>
      <c r="I80" s="41"/>
      <c r="J80" s="42"/>
    </row>
    <row r="81" spans="1:10" x14ac:dyDescent="0.35">
      <c r="A81" s="18">
        <v>42156</v>
      </c>
      <c r="B81" s="19">
        <v>217.8</v>
      </c>
      <c r="C81" s="19">
        <v>195.6</v>
      </c>
      <c r="D81" s="19">
        <v>287.39999999999998</v>
      </c>
      <c r="E81" s="19">
        <v>438</v>
      </c>
      <c r="F81" s="19">
        <v>1138.8</v>
      </c>
      <c r="H81" s="41"/>
      <c r="I81" s="41"/>
      <c r="J81" s="42"/>
    </row>
    <row r="82" spans="1:10" x14ac:dyDescent="0.35">
      <c r="A82" s="18">
        <v>42186</v>
      </c>
      <c r="B82" s="19">
        <v>223.2</v>
      </c>
      <c r="C82" s="19">
        <v>191.9</v>
      </c>
      <c r="D82" s="19">
        <v>299</v>
      </c>
      <c r="E82" s="19">
        <v>439.2</v>
      </c>
      <c r="F82" s="19">
        <v>1153.3</v>
      </c>
      <c r="H82" s="41"/>
      <c r="I82" s="41"/>
      <c r="J82" s="42"/>
    </row>
    <row r="83" spans="1:10" x14ac:dyDescent="0.35">
      <c r="A83" s="18">
        <v>42217</v>
      </c>
      <c r="B83" s="19">
        <v>204</v>
      </c>
      <c r="C83" s="19">
        <v>195.4</v>
      </c>
      <c r="D83" s="19">
        <v>318.7</v>
      </c>
      <c r="E83" s="19">
        <v>433.6</v>
      </c>
      <c r="F83" s="19">
        <v>1151.7</v>
      </c>
      <c r="H83" s="41"/>
      <c r="I83" s="41"/>
      <c r="J83" s="42"/>
    </row>
    <row r="84" spans="1:10" x14ac:dyDescent="0.35">
      <c r="A84" s="18">
        <v>42248</v>
      </c>
      <c r="B84" s="19">
        <v>215.9</v>
      </c>
      <c r="C84" s="19">
        <v>190.3</v>
      </c>
      <c r="D84" s="19">
        <v>301.10000000000002</v>
      </c>
      <c r="E84" s="19">
        <v>447.5</v>
      </c>
      <c r="F84" s="19">
        <v>1154.8</v>
      </c>
      <c r="H84" s="41"/>
      <c r="I84" s="41"/>
      <c r="J84" s="42"/>
    </row>
    <row r="85" spans="1:10" x14ac:dyDescent="0.35">
      <c r="A85" s="18">
        <v>42278</v>
      </c>
      <c r="B85" s="19">
        <v>210.2</v>
      </c>
      <c r="C85" s="19">
        <v>189.3</v>
      </c>
      <c r="D85" s="19">
        <v>303.2</v>
      </c>
      <c r="E85" s="19">
        <v>449.1</v>
      </c>
      <c r="F85" s="19">
        <v>1151.8</v>
      </c>
      <c r="H85" s="41"/>
      <c r="I85" s="41"/>
      <c r="J85" s="42"/>
    </row>
    <row r="86" spans="1:10" x14ac:dyDescent="0.35">
      <c r="A86" s="18">
        <v>42309</v>
      </c>
      <c r="B86" s="19">
        <v>208.3</v>
      </c>
      <c r="C86" s="19">
        <v>189.7</v>
      </c>
      <c r="D86" s="19">
        <v>313.3</v>
      </c>
      <c r="E86" s="19">
        <v>442.1</v>
      </c>
      <c r="F86" s="19">
        <v>1153.4000000000001</v>
      </c>
      <c r="H86" s="41"/>
      <c r="I86" s="41"/>
      <c r="J86" s="42"/>
    </row>
    <row r="87" spans="1:10" x14ac:dyDescent="0.35">
      <c r="A87" s="18">
        <v>42339</v>
      </c>
      <c r="B87" s="19">
        <v>219.9</v>
      </c>
      <c r="C87" s="19">
        <v>186.5</v>
      </c>
      <c r="D87" s="19">
        <v>330.2</v>
      </c>
      <c r="E87" s="19">
        <v>439.3</v>
      </c>
      <c r="F87" s="19">
        <v>1175.9000000000001</v>
      </c>
      <c r="H87" s="41"/>
      <c r="I87" s="41"/>
      <c r="J87" s="42"/>
    </row>
    <row r="88" spans="1:10" x14ac:dyDescent="0.35">
      <c r="A88" s="18">
        <v>42370</v>
      </c>
      <c r="B88" s="19">
        <v>226</v>
      </c>
      <c r="C88" s="19">
        <v>188.9</v>
      </c>
      <c r="D88" s="19">
        <v>312.5</v>
      </c>
      <c r="E88" s="19">
        <v>463.2</v>
      </c>
      <c r="F88" s="19">
        <v>1190.5999999999999</v>
      </c>
      <c r="H88" s="41"/>
      <c r="I88" s="41"/>
      <c r="J88" s="42"/>
    </row>
    <row r="89" spans="1:10" x14ac:dyDescent="0.35">
      <c r="A89" s="18">
        <v>42401</v>
      </c>
      <c r="B89" s="19">
        <v>209.7</v>
      </c>
      <c r="C89" s="19">
        <v>191.9</v>
      </c>
      <c r="D89" s="19">
        <v>308.39999999999998</v>
      </c>
      <c r="E89" s="19">
        <v>451.4</v>
      </c>
      <c r="F89" s="19">
        <v>1161.4000000000001</v>
      </c>
      <c r="H89" s="41"/>
      <c r="I89" s="41"/>
    </row>
    <row r="90" spans="1:10" x14ac:dyDescent="0.35">
      <c r="A90" s="18">
        <v>42430</v>
      </c>
      <c r="B90" s="19">
        <v>218.1</v>
      </c>
      <c r="C90" s="19">
        <v>197.5</v>
      </c>
      <c r="D90" s="19">
        <v>320.3</v>
      </c>
      <c r="E90" s="19">
        <v>462.5</v>
      </c>
      <c r="F90" s="19">
        <v>1198.4000000000001</v>
      </c>
      <c r="H90" s="41"/>
      <c r="I90" s="41"/>
    </row>
    <row r="91" spans="1:10" x14ac:dyDescent="0.35">
      <c r="A91" s="18">
        <v>42461</v>
      </c>
      <c r="B91" s="19">
        <v>209.9</v>
      </c>
      <c r="C91" s="19">
        <v>192.9</v>
      </c>
      <c r="D91" s="19">
        <v>323.5</v>
      </c>
      <c r="E91" s="19">
        <v>443.4</v>
      </c>
      <c r="F91" s="19">
        <v>1169.7</v>
      </c>
      <c r="H91" s="41"/>
      <c r="I91" s="41"/>
    </row>
    <row r="92" spans="1:10" x14ac:dyDescent="0.35">
      <c r="A92" s="18">
        <v>42491</v>
      </c>
      <c r="B92" s="19">
        <v>209.9</v>
      </c>
      <c r="C92" s="19">
        <v>191.5</v>
      </c>
      <c r="D92" s="19">
        <v>344.4</v>
      </c>
      <c r="E92" s="19">
        <v>441.5</v>
      </c>
      <c r="F92" s="19">
        <v>1187.3</v>
      </c>
      <c r="H92" s="41"/>
      <c r="I92" s="41"/>
    </row>
    <row r="93" spans="1:10" x14ac:dyDescent="0.35">
      <c r="A93" s="18">
        <v>42522</v>
      </c>
      <c r="B93" s="19">
        <v>216.4</v>
      </c>
      <c r="C93" s="19">
        <v>195.6</v>
      </c>
      <c r="D93" s="19">
        <v>317</v>
      </c>
      <c r="E93" s="19">
        <v>466.9</v>
      </c>
      <c r="F93" s="19">
        <v>1195.9000000000001</v>
      </c>
      <c r="H93" s="41"/>
      <c r="I93" s="41"/>
    </row>
    <row r="94" spans="1:10" x14ac:dyDescent="0.35">
      <c r="A94" s="18">
        <v>42552</v>
      </c>
      <c r="B94" s="19">
        <v>216.5</v>
      </c>
      <c r="C94" s="19">
        <v>198.2</v>
      </c>
      <c r="D94" s="19">
        <v>326.2</v>
      </c>
      <c r="E94" s="19">
        <v>474.4</v>
      </c>
      <c r="F94" s="19">
        <v>1215.3</v>
      </c>
      <c r="H94" s="41"/>
      <c r="I94" s="41"/>
    </row>
    <row r="95" spans="1:10" x14ac:dyDescent="0.35">
      <c r="A95" s="18">
        <v>42583</v>
      </c>
      <c r="B95" s="19">
        <v>222.7</v>
      </c>
      <c r="C95" s="19">
        <v>206.4</v>
      </c>
      <c r="D95" s="19">
        <v>336.1</v>
      </c>
      <c r="E95" s="19">
        <v>482.4</v>
      </c>
      <c r="F95" s="19">
        <v>1247.5999999999999</v>
      </c>
      <c r="H95" s="41"/>
      <c r="I95" s="41"/>
    </row>
    <row r="96" spans="1:10" x14ac:dyDescent="0.35">
      <c r="A96" s="18">
        <v>42614</v>
      </c>
      <c r="B96" s="19">
        <v>221.9</v>
      </c>
      <c r="C96" s="19">
        <v>204</v>
      </c>
      <c r="D96" s="19">
        <v>330</v>
      </c>
      <c r="E96" s="19">
        <v>490.4</v>
      </c>
      <c r="F96" s="19">
        <v>1246.3</v>
      </c>
      <c r="H96" s="41"/>
      <c r="I96" s="41"/>
    </row>
    <row r="97" spans="1:12" x14ac:dyDescent="0.35">
      <c r="A97" s="18">
        <v>42644</v>
      </c>
      <c r="B97" s="19">
        <v>219.2</v>
      </c>
      <c r="C97" s="19">
        <v>201.6</v>
      </c>
      <c r="D97" s="19">
        <v>367.3</v>
      </c>
      <c r="E97" s="19">
        <v>470.7</v>
      </c>
      <c r="F97" s="19">
        <v>1258.8</v>
      </c>
      <c r="H97" s="41"/>
      <c r="I97" s="41"/>
    </row>
    <row r="98" spans="1:12" x14ac:dyDescent="0.35">
      <c r="A98" s="18">
        <v>42675</v>
      </c>
      <c r="B98" s="19">
        <v>221.1</v>
      </c>
      <c r="C98" s="19">
        <v>198.2</v>
      </c>
      <c r="D98" s="19">
        <v>332.9</v>
      </c>
      <c r="E98" s="19">
        <v>534.9</v>
      </c>
      <c r="F98" s="19">
        <v>1287.0999999999999</v>
      </c>
      <c r="H98" s="41"/>
      <c r="I98" s="41"/>
    </row>
    <row r="99" spans="1:12" x14ac:dyDescent="0.35">
      <c r="A99" s="18">
        <v>42705</v>
      </c>
      <c r="B99" s="19">
        <v>221.6</v>
      </c>
      <c r="C99" s="19">
        <v>194.4</v>
      </c>
      <c r="D99" s="19">
        <v>353.3</v>
      </c>
      <c r="E99" s="19">
        <v>512.4</v>
      </c>
      <c r="F99" s="19">
        <v>1281.7</v>
      </c>
      <c r="H99" s="41"/>
      <c r="I99" s="41"/>
    </row>
    <row r="100" spans="1:12" x14ac:dyDescent="0.35">
      <c r="A100" s="18">
        <v>42736</v>
      </c>
      <c r="B100" s="19">
        <v>243.3</v>
      </c>
      <c r="C100" s="19">
        <v>200</v>
      </c>
      <c r="D100" s="19">
        <v>339.2</v>
      </c>
      <c r="E100" s="19">
        <v>528</v>
      </c>
      <c r="F100" s="19">
        <v>1310.5</v>
      </c>
      <c r="H100" s="41"/>
      <c r="I100" s="41"/>
    </row>
    <row r="101" spans="1:12" x14ac:dyDescent="0.35">
      <c r="A101" s="18">
        <v>42767</v>
      </c>
      <c r="B101" s="19">
        <v>226</v>
      </c>
      <c r="C101" s="19">
        <v>198.1</v>
      </c>
      <c r="D101" s="19">
        <v>345.8</v>
      </c>
      <c r="E101" s="19">
        <v>533</v>
      </c>
      <c r="F101" s="19">
        <v>1302.9000000000001</v>
      </c>
      <c r="H101" s="41"/>
      <c r="I101" s="41"/>
    </row>
    <row r="102" spans="1:12" x14ac:dyDescent="0.35">
      <c r="A102" s="18">
        <v>42795</v>
      </c>
      <c r="B102" s="19">
        <v>218.7</v>
      </c>
      <c r="C102" s="19">
        <v>202.1</v>
      </c>
      <c r="D102" s="19">
        <v>340.4</v>
      </c>
      <c r="E102" s="19">
        <v>532.5</v>
      </c>
      <c r="F102" s="19">
        <v>1293.7</v>
      </c>
      <c r="H102" s="41"/>
      <c r="I102" s="41"/>
    </row>
    <row r="103" spans="1:12" x14ac:dyDescent="0.35">
      <c r="A103" s="18">
        <v>42826</v>
      </c>
      <c r="B103" s="19">
        <v>222.6</v>
      </c>
      <c r="C103" s="19">
        <v>204.5</v>
      </c>
      <c r="D103" s="19">
        <v>352.4</v>
      </c>
      <c r="E103" s="19">
        <v>543.4</v>
      </c>
      <c r="F103" s="19">
        <v>1322.9</v>
      </c>
      <c r="H103" s="41"/>
      <c r="I103" s="41"/>
    </row>
    <row r="104" spans="1:12" x14ac:dyDescent="0.35">
      <c r="A104" s="18">
        <v>42856</v>
      </c>
      <c r="B104" s="19">
        <v>220.8</v>
      </c>
      <c r="C104" s="19">
        <v>203.9</v>
      </c>
      <c r="D104" s="19">
        <v>370.3</v>
      </c>
      <c r="E104" s="19">
        <v>542.79999999999995</v>
      </c>
      <c r="F104" s="19">
        <v>1337.8</v>
      </c>
      <c r="H104" s="41"/>
      <c r="I104" s="41"/>
    </row>
    <row r="105" spans="1:12" x14ac:dyDescent="0.35">
      <c r="A105" s="18">
        <v>42887</v>
      </c>
      <c r="B105" s="19">
        <v>221.3</v>
      </c>
      <c r="C105" s="19">
        <v>207.6</v>
      </c>
      <c r="D105" s="19">
        <v>357.6</v>
      </c>
      <c r="E105" s="19">
        <v>559.79999999999995</v>
      </c>
      <c r="F105" s="19">
        <v>1346.3</v>
      </c>
      <c r="H105" s="41"/>
      <c r="I105" s="41"/>
    </row>
    <row r="106" spans="1:12" x14ac:dyDescent="0.35">
      <c r="A106" s="18">
        <v>42917</v>
      </c>
      <c r="B106" s="19">
        <v>222.4</v>
      </c>
      <c r="C106" s="19">
        <v>206.5</v>
      </c>
      <c r="D106" s="19">
        <v>371.4</v>
      </c>
      <c r="E106" s="19">
        <v>557</v>
      </c>
      <c r="F106" s="19">
        <v>1357.3</v>
      </c>
      <c r="H106" s="41"/>
      <c r="I106" s="41"/>
    </row>
    <row r="107" spans="1:12" x14ac:dyDescent="0.35">
      <c r="A107" s="18">
        <v>42948</v>
      </c>
      <c r="B107" s="19">
        <v>227.7</v>
      </c>
      <c r="C107" s="19">
        <v>210.2</v>
      </c>
      <c r="D107" s="19">
        <v>374.2</v>
      </c>
      <c r="E107" s="19">
        <v>553.5</v>
      </c>
      <c r="F107" s="19">
        <v>1365.6</v>
      </c>
      <c r="H107" s="41"/>
      <c r="I107" s="41"/>
    </row>
    <row r="108" spans="1:12" x14ac:dyDescent="0.35">
      <c r="A108" s="18">
        <v>42979</v>
      </c>
      <c r="B108" s="19">
        <v>225.5</v>
      </c>
      <c r="C108" s="19">
        <v>211.6</v>
      </c>
      <c r="D108" s="19">
        <v>383.5</v>
      </c>
      <c r="E108" s="19">
        <v>558.1</v>
      </c>
      <c r="F108" s="19">
        <v>1378.7</v>
      </c>
      <c r="H108" s="41"/>
      <c r="I108" s="41"/>
    </row>
    <row r="109" spans="1:12" x14ac:dyDescent="0.35">
      <c r="A109" s="18">
        <v>43009</v>
      </c>
      <c r="B109" s="19">
        <v>227.6</v>
      </c>
      <c r="C109" s="19">
        <v>210.5</v>
      </c>
      <c r="D109" s="19">
        <v>364.9</v>
      </c>
      <c r="E109" s="19">
        <v>590.6</v>
      </c>
      <c r="F109" s="19">
        <v>1393.6</v>
      </c>
      <c r="H109" s="41"/>
      <c r="I109" s="41"/>
    </row>
    <row r="110" spans="1:12" x14ac:dyDescent="0.35">
      <c r="A110" s="18">
        <v>43040</v>
      </c>
      <c r="B110" s="19">
        <v>225.2</v>
      </c>
      <c r="C110" s="19">
        <v>212.5</v>
      </c>
      <c r="D110" s="19">
        <v>373</v>
      </c>
      <c r="E110" s="19">
        <v>599.1</v>
      </c>
      <c r="F110" s="19">
        <v>1409.8</v>
      </c>
      <c r="H110" s="41"/>
      <c r="I110" s="41"/>
    </row>
    <row r="111" spans="1:12" x14ac:dyDescent="0.35">
      <c r="A111" s="18">
        <v>43070</v>
      </c>
      <c r="B111" s="19">
        <v>213.1</v>
      </c>
      <c r="C111" s="19">
        <v>221.6</v>
      </c>
      <c r="D111" s="19">
        <v>358.3</v>
      </c>
      <c r="E111" s="19">
        <v>623.70000000000005</v>
      </c>
      <c r="F111" s="19">
        <v>1416.7</v>
      </c>
      <c r="H111" s="41"/>
      <c r="I111" s="41"/>
      <c r="K111" s="41"/>
      <c r="L111" s="41"/>
    </row>
    <row r="112" spans="1:12" x14ac:dyDescent="0.35">
      <c r="A112" s="18">
        <v>43101</v>
      </c>
      <c r="B112" s="19">
        <v>212.6</v>
      </c>
      <c r="C112" s="19">
        <v>214.5</v>
      </c>
      <c r="D112" s="19">
        <v>378</v>
      </c>
      <c r="E112" s="19">
        <v>603</v>
      </c>
      <c r="F112" s="19">
        <v>1408.1</v>
      </c>
      <c r="K112" s="42"/>
      <c r="L112" s="42"/>
    </row>
    <row r="113" spans="1:12" x14ac:dyDescent="0.35">
      <c r="A113" s="18">
        <v>43132</v>
      </c>
      <c r="B113" s="19">
        <v>224.2</v>
      </c>
      <c r="C113" s="19">
        <v>217.8</v>
      </c>
      <c r="D113" s="19">
        <v>388.7</v>
      </c>
      <c r="E113" s="19">
        <v>598</v>
      </c>
      <c r="F113" s="19">
        <v>1428.7</v>
      </c>
      <c r="L113" s="42"/>
    </row>
    <row r="114" spans="1:12" x14ac:dyDescent="0.35">
      <c r="A114" s="18">
        <v>43160</v>
      </c>
      <c r="B114" s="19">
        <v>216.1</v>
      </c>
      <c r="C114" s="19">
        <v>219.1</v>
      </c>
      <c r="D114" s="19">
        <v>386</v>
      </c>
      <c r="E114" s="19">
        <v>608.20000000000005</v>
      </c>
      <c r="F114" s="19">
        <v>1429.4</v>
      </c>
    </row>
    <row r="115" spans="1:12" x14ac:dyDescent="0.35">
      <c r="A115" s="18">
        <v>43191</v>
      </c>
      <c r="B115" s="19">
        <v>216.6</v>
      </c>
      <c r="C115" s="19">
        <v>215.2</v>
      </c>
      <c r="D115" s="19">
        <v>396.5</v>
      </c>
      <c r="E115" s="19">
        <v>602.79999999999995</v>
      </c>
      <c r="F115" s="19">
        <v>1431.1</v>
      </c>
    </row>
    <row r="116" spans="1:12" x14ac:dyDescent="0.35">
      <c r="A116" s="18">
        <v>43221</v>
      </c>
      <c r="B116" s="19">
        <v>224.4</v>
      </c>
      <c r="C116" s="19">
        <v>220.5</v>
      </c>
      <c r="D116" s="19">
        <v>369.3</v>
      </c>
      <c r="E116" s="19">
        <v>621.20000000000005</v>
      </c>
      <c r="F116" s="19">
        <v>1435.4</v>
      </c>
    </row>
    <row r="117" spans="1:12" x14ac:dyDescent="0.35">
      <c r="A117" s="18">
        <v>43252</v>
      </c>
      <c r="B117" s="19">
        <v>208.4</v>
      </c>
      <c r="C117" s="19">
        <v>211.6</v>
      </c>
      <c r="D117" s="19">
        <v>396.3</v>
      </c>
      <c r="E117" s="19">
        <v>602.20000000000005</v>
      </c>
      <c r="F117" s="19">
        <v>1418.5</v>
      </c>
    </row>
    <row r="118" spans="1:12" x14ac:dyDescent="0.35">
      <c r="A118" s="18">
        <v>43282</v>
      </c>
      <c r="B118" s="19">
        <v>215.9</v>
      </c>
      <c r="C118" s="19">
        <v>221.1</v>
      </c>
      <c r="D118" s="19">
        <v>379.8</v>
      </c>
      <c r="E118" s="19">
        <v>602.1</v>
      </c>
      <c r="F118" s="19">
        <v>1418.9</v>
      </c>
    </row>
    <row r="119" spans="1:12" x14ac:dyDescent="0.35">
      <c r="A119" s="18">
        <v>43313</v>
      </c>
      <c r="B119" s="19">
        <v>215.5</v>
      </c>
      <c r="C119" s="19">
        <v>214.9</v>
      </c>
      <c r="D119" s="19">
        <v>382.2</v>
      </c>
      <c r="E119" s="19">
        <v>608.6</v>
      </c>
      <c r="F119" s="19">
        <v>1421.2</v>
      </c>
    </row>
    <row r="120" spans="1:12" x14ac:dyDescent="0.35">
      <c r="A120" s="18">
        <v>43344</v>
      </c>
      <c r="B120" s="19">
        <v>211.2</v>
      </c>
      <c r="C120" s="19">
        <v>215.1</v>
      </c>
      <c r="D120" s="19">
        <v>393.9</v>
      </c>
      <c r="E120" s="19">
        <v>613.79999999999995</v>
      </c>
      <c r="F120" s="19">
        <v>1434</v>
      </c>
    </row>
    <row r="121" spans="1:12" x14ac:dyDescent="0.35">
      <c r="A121" s="18">
        <v>43374</v>
      </c>
      <c r="B121" s="19">
        <v>216.4</v>
      </c>
      <c r="C121" s="19">
        <v>215.3</v>
      </c>
      <c r="D121" s="19">
        <v>384.9</v>
      </c>
      <c r="E121" s="19">
        <v>621.1</v>
      </c>
      <c r="F121" s="19">
        <v>1437.7</v>
      </c>
    </row>
    <row r="122" spans="1:12" x14ac:dyDescent="0.35">
      <c r="A122" s="18">
        <v>43405</v>
      </c>
      <c r="B122" s="19">
        <v>211.8</v>
      </c>
      <c r="C122" s="19">
        <v>217.9</v>
      </c>
      <c r="D122" s="19">
        <v>395.6</v>
      </c>
      <c r="E122" s="19">
        <v>607</v>
      </c>
      <c r="F122" s="19">
        <v>1432.3</v>
      </c>
    </row>
    <row r="123" spans="1:12" x14ac:dyDescent="0.35">
      <c r="A123" s="18">
        <v>43435</v>
      </c>
      <c r="B123" s="19">
        <v>214.8</v>
      </c>
      <c r="C123" s="19">
        <v>232.6</v>
      </c>
      <c r="D123" s="19">
        <v>337</v>
      </c>
      <c r="E123" s="19">
        <v>661</v>
      </c>
      <c r="F123" s="19">
        <v>1445.4</v>
      </c>
    </row>
    <row r="124" spans="1:12" x14ac:dyDescent="0.35">
      <c r="A124" s="18">
        <v>43466</v>
      </c>
      <c r="B124" s="19">
        <v>215.6</v>
      </c>
      <c r="C124" s="19">
        <v>212.9</v>
      </c>
      <c r="D124" s="19">
        <v>390.8</v>
      </c>
      <c r="E124" s="19">
        <v>625.70000000000005</v>
      </c>
      <c r="F124" s="19">
        <v>1445</v>
      </c>
    </row>
    <row r="125" spans="1:12" x14ac:dyDescent="0.35">
      <c r="A125" s="18">
        <v>43497</v>
      </c>
      <c r="B125" s="19">
        <v>218.3</v>
      </c>
      <c r="C125" s="19">
        <v>210.7</v>
      </c>
      <c r="D125" s="19">
        <v>388.2</v>
      </c>
      <c r="E125" s="19">
        <v>638.5</v>
      </c>
      <c r="F125" s="19">
        <v>1455.7</v>
      </c>
    </row>
    <row r="126" spans="1:12" x14ac:dyDescent="0.35">
      <c r="A126" s="18">
        <v>43525</v>
      </c>
      <c r="B126" s="19">
        <v>213.1</v>
      </c>
      <c r="C126" s="19">
        <v>211.6</v>
      </c>
      <c r="D126" s="19">
        <v>409.1</v>
      </c>
      <c r="E126" s="19">
        <v>629.29999999999995</v>
      </c>
      <c r="F126" s="19">
        <v>1463.1</v>
      </c>
    </row>
    <row r="127" spans="1:12" x14ac:dyDescent="0.35">
      <c r="A127" s="18">
        <v>43556</v>
      </c>
      <c r="B127" s="19">
        <v>220.9</v>
      </c>
      <c r="C127" s="19">
        <v>215</v>
      </c>
      <c r="D127" s="19">
        <v>375.8</v>
      </c>
      <c r="E127" s="19">
        <v>645.6</v>
      </c>
      <c r="F127" s="19">
        <v>1457.3</v>
      </c>
    </row>
    <row r="128" spans="1:12" x14ac:dyDescent="0.35">
      <c r="A128" s="18">
        <v>43586</v>
      </c>
      <c r="B128" s="19">
        <v>209.7</v>
      </c>
      <c r="C128" s="19">
        <v>201.7</v>
      </c>
      <c r="D128" s="19">
        <v>394.7</v>
      </c>
      <c r="E128" s="19">
        <v>651.5</v>
      </c>
      <c r="F128" s="19">
        <v>1457.6</v>
      </c>
    </row>
    <row r="129" spans="1:6" x14ac:dyDescent="0.35">
      <c r="A129" s="18">
        <v>43617</v>
      </c>
      <c r="B129" s="19">
        <v>211.1</v>
      </c>
      <c r="C129" s="19">
        <v>206</v>
      </c>
      <c r="D129" s="19">
        <v>395.5</v>
      </c>
      <c r="E129" s="19">
        <v>638.9</v>
      </c>
      <c r="F129" s="19">
        <v>1451.5</v>
      </c>
    </row>
    <row r="130" spans="1:6" x14ac:dyDescent="0.35">
      <c r="A130" s="18">
        <v>43647</v>
      </c>
      <c r="B130" s="19">
        <v>208.3</v>
      </c>
      <c r="C130" s="19">
        <v>210.2</v>
      </c>
      <c r="D130" s="19">
        <v>385.1</v>
      </c>
      <c r="E130" s="19">
        <v>609.9</v>
      </c>
      <c r="F130" s="19">
        <v>1413.5</v>
      </c>
    </row>
    <row r="131" spans="1:6" x14ac:dyDescent="0.35">
      <c r="A131" s="18">
        <v>43678</v>
      </c>
      <c r="B131" s="19">
        <v>203.8</v>
      </c>
      <c r="C131" s="19">
        <v>198.7</v>
      </c>
      <c r="D131" s="19">
        <v>363.4</v>
      </c>
      <c r="E131" s="19">
        <v>647.1</v>
      </c>
      <c r="F131" s="19">
        <v>1413</v>
      </c>
    </row>
    <row r="132" spans="1:6" x14ac:dyDescent="0.35">
      <c r="A132" s="18">
        <v>43709</v>
      </c>
      <c r="B132" s="19">
        <v>202.8</v>
      </c>
      <c r="C132" s="19">
        <v>208.2</v>
      </c>
      <c r="D132" s="19">
        <v>382.7</v>
      </c>
      <c r="E132" s="19">
        <v>627.5</v>
      </c>
      <c r="F132" s="19">
        <v>1421.2</v>
      </c>
    </row>
    <row r="133" spans="1:6" x14ac:dyDescent="0.35">
      <c r="A133" s="18">
        <v>43739</v>
      </c>
      <c r="B133" s="19">
        <v>205.9</v>
      </c>
      <c r="C133" s="19">
        <v>208</v>
      </c>
      <c r="D133" s="19">
        <v>387.6</v>
      </c>
      <c r="E133" s="19">
        <v>610.70000000000005</v>
      </c>
      <c r="F133" s="19">
        <v>1412.2</v>
      </c>
    </row>
    <row r="134" spans="1:6" x14ac:dyDescent="0.35">
      <c r="A134" s="18">
        <v>43770</v>
      </c>
      <c r="B134" s="19">
        <v>202.8</v>
      </c>
      <c r="C134" s="19">
        <v>198.2</v>
      </c>
      <c r="D134" s="19">
        <v>377.3</v>
      </c>
      <c r="E134" s="19">
        <v>637.9</v>
      </c>
      <c r="F134" s="19">
        <v>1416.2</v>
      </c>
    </row>
    <row r="135" spans="1:6" x14ac:dyDescent="0.35">
      <c r="A135" s="18">
        <v>43800</v>
      </c>
      <c r="B135" s="19">
        <v>202.6</v>
      </c>
      <c r="C135" s="19">
        <v>220</v>
      </c>
      <c r="D135" s="19">
        <v>350.4</v>
      </c>
      <c r="E135" s="19">
        <v>649.4</v>
      </c>
      <c r="F135" s="19">
        <v>1422.4</v>
      </c>
    </row>
    <row r="136" spans="1:6" x14ac:dyDescent="0.35">
      <c r="A136" s="18">
        <v>43831</v>
      </c>
      <c r="B136" s="19">
        <v>200.4</v>
      </c>
      <c r="C136" s="19">
        <v>202.8</v>
      </c>
      <c r="D136" s="19">
        <v>387.9</v>
      </c>
      <c r="E136" s="19">
        <v>634.79999999999995</v>
      </c>
      <c r="F136" s="19">
        <v>1425.9</v>
      </c>
    </row>
    <row r="137" spans="1:6" x14ac:dyDescent="0.35">
      <c r="A137" s="18">
        <v>43862</v>
      </c>
      <c r="B137" s="19">
        <v>202.3</v>
      </c>
      <c r="C137" s="19">
        <v>205.3</v>
      </c>
      <c r="D137" s="19">
        <v>377.4</v>
      </c>
      <c r="E137" s="19">
        <v>655.9</v>
      </c>
      <c r="F137" s="19">
        <v>1440.9</v>
      </c>
    </row>
    <row r="138" spans="1:6" x14ac:dyDescent="0.35">
      <c r="A138" s="18">
        <v>43891</v>
      </c>
      <c r="B138" s="19">
        <v>280.7</v>
      </c>
      <c r="C138" s="19">
        <v>186.8</v>
      </c>
      <c r="D138" s="19">
        <v>266.3</v>
      </c>
      <c r="E138" s="19">
        <v>449.6</v>
      </c>
      <c r="F138" s="19">
        <v>1183.4000000000001</v>
      </c>
    </row>
    <row r="139" spans="1:6" x14ac:dyDescent="0.35">
      <c r="A139" s="18">
        <v>43922</v>
      </c>
      <c r="B139" s="19">
        <v>140</v>
      </c>
      <c r="C139" s="19">
        <v>120.8</v>
      </c>
      <c r="D139" s="19">
        <v>208.4</v>
      </c>
      <c r="E139" s="19">
        <v>406.8</v>
      </c>
      <c r="F139" s="19">
        <v>876</v>
      </c>
    </row>
    <row r="140" spans="1:6" x14ac:dyDescent="0.35">
      <c r="A140" s="18">
        <v>43952</v>
      </c>
      <c r="B140" s="19">
        <v>158.30000000000001</v>
      </c>
      <c r="C140" s="19">
        <v>143.9</v>
      </c>
      <c r="D140" s="19">
        <v>235.6</v>
      </c>
      <c r="E140" s="19">
        <v>468.8</v>
      </c>
      <c r="F140" s="19">
        <v>1006.6</v>
      </c>
    </row>
    <row r="141" spans="1:6" x14ac:dyDescent="0.35">
      <c r="A141" s="18">
        <v>43983</v>
      </c>
      <c r="B141" s="19">
        <v>178.8</v>
      </c>
      <c r="C141" s="19">
        <v>167.9</v>
      </c>
      <c r="D141" s="19">
        <v>296.10000000000002</v>
      </c>
      <c r="E141" s="19">
        <v>532.4</v>
      </c>
      <c r="F141" s="19">
        <v>1175.2</v>
      </c>
    </row>
    <row r="142" spans="1:6" x14ac:dyDescent="0.35">
      <c r="A142" s="18">
        <v>44013</v>
      </c>
      <c r="B142" s="19">
        <v>191.7</v>
      </c>
      <c r="C142" s="19">
        <v>181</v>
      </c>
      <c r="D142" s="19">
        <v>325.39999999999998</v>
      </c>
      <c r="E142" s="19">
        <v>598.20000000000005</v>
      </c>
      <c r="F142" s="19">
        <v>1296.3</v>
      </c>
    </row>
    <row r="143" spans="1:6" x14ac:dyDescent="0.35">
      <c r="A143" s="18">
        <v>44044</v>
      </c>
      <c r="B143" s="19">
        <v>194.6</v>
      </c>
      <c r="C143" s="19">
        <v>198.6</v>
      </c>
      <c r="D143" s="19">
        <v>379.5</v>
      </c>
      <c r="E143" s="19">
        <v>652.20000000000005</v>
      </c>
      <c r="F143" s="19">
        <v>1424.9</v>
      </c>
    </row>
    <row r="144" spans="1:6" x14ac:dyDescent="0.35">
      <c r="A144" s="18">
        <v>44075</v>
      </c>
      <c r="B144" s="19">
        <v>202.4</v>
      </c>
      <c r="C144" s="19">
        <v>198</v>
      </c>
      <c r="D144" s="19">
        <v>355.5</v>
      </c>
      <c r="E144" s="19">
        <v>658.9</v>
      </c>
      <c r="F144" s="19">
        <v>1414.8</v>
      </c>
    </row>
    <row r="145" spans="1:9" x14ac:dyDescent="0.35">
      <c r="A145" s="18">
        <v>44105</v>
      </c>
      <c r="B145" s="19">
        <v>200.8</v>
      </c>
      <c r="C145" s="19">
        <v>202.6</v>
      </c>
      <c r="D145" s="19">
        <v>369.2</v>
      </c>
      <c r="E145" s="19">
        <v>662.1</v>
      </c>
      <c r="F145" s="19">
        <v>1434.7</v>
      </c>
    </row>
    <row r="146" spans="1:9" x14ac:dyDescent="0.35">
      <c r="A146" s="18">
        <v>44136</v>
      </c>
      <c r="B146" s="19">
        <v>185.1</v>
      </c>
      <c r="C146" s="19">
        <v>186.4</v>
      </c>
      <c r="D146" s="19">
        <v>368.6</v>
      </c>
      <c r="E146" s="19">
        <v>659.6</v>
      </c>
      <c r="F146" s="19">
        <v>1399.7</v>
      </c>
    </row>
    <row r="147" spans="1:9" x14ac:dyDescent="0.35">
      <c r="A147" s="18">
        <v>44166</v>
      </c>
      <c r="B147" s="19">
        <v>195.3</v>
      </c>
      <c r="C147" s="19">
        <v>188.2</v>
      </c>
      <c r="D147" s="19">
        <v>387.4</v>
      </c>
      <c r="E147" s="19">
        <v>657.6</v>
      </c>
      <c r="F147" s="19">
        <v>1428.5</v>
      </c>
    </row>
    <row r="148" spans="1:9" x14ac:dyDescent="0.35">
      <c r="A148" s="18">
        <v>44197</v>
      </c>
      <c r="B148" s="19">
        <v>191.3</v>
      </c>
      <c r="C148" s="19">
        <v>191.3</v>
      </c>
      <c r="D148" s="19">
        <v>373.8</v>
      </c>
      <c r="E148" s="19">
        <v>699.5</v>
      </c>
      <c r="F148" s="19">
        <v>1455.9</v>
      </c>
      <c r="H148" s="41"/>
      <c r="I148" s="41"/>
    </row>
    <row r="149" spans="1:9" x14ac:dyDescent="0.35">
      <c r="A149" s="18">
        <v>44228</v>
      </c>
      <c r="B149" s="19">
        <v>194.6</v>
      </c>
      <c r="C149" s="19">
        <v>202.5</v>
      </c>
      <c r="D149" s="19">
        <v>382.9</v>
      </c>
      <c r="E149" s="19">
        <v>672.4</v>
      </c>
      <c r="F149" s="19">
        <v>1452.4</v>
      </c>
      <c r="H149" s="41"/>
      <c r="I149" s="41"/>
    </row>
    <row r="150" spans="1:9" x14ac:dyDescent="0.35">
      <c r="A150" s="18">
        <v>44256</v>
      </c>
      <c r="B150" s="19">
        <v>202.3</v>
      </c>
      <c r="C150" s="19">
        <v>199.7</v>
      </c>
      <c r="D150" s="19">
        <v>374.1</v>
      </c>
      <c r="E150" s="19">
        <v>688.7</v>
      </c>
      <c r="F150" s="19">
        <v>1464.8</v>
      </c>
      <c r="H150" s="41"/>
      <c r="I150" s="41"/>
    </row>
    <row r="151" spans="1:9" x14ac:dyDescent="0.35">
      <c r="A151" s="18">
        <v>44287</v>
      </c>
      <c r="B151" s="19">
        <v>190.7</v>
      </c>
      <c r="C151" s="19">
        <v>189</v>
      </c>
      <c r="D151" s="19">
        <v>348.9</v>
      </c>
      <c r="E151" s="19">
        <v>665.4</v>
      </c>
      <c r="F151" s="19">
        <v>1394</v>
      </c>
      <c r="H151" s="41"/>
      <c r="I151" s="41"/>
    </row>
    <row r="152" spans="1:9" x14ac:dyDescent="0.35">
      <c r="A152" s="18">
        <v>44317</v>
      </c>
      <c r="B152" s="19">
        <v>199.3</v>
      </c>
      <c r="C152" s="19">
        <v>196.9</v>
      </c>
      <c r="D152" s="19">
        <v>394.6</v>
      </c>
      <c r="E152" s="19">
        <v>665.9</v>
      </c>
      <c r="F152" s="19">
        <v>1456.7</v>
      </c>
      <c r="H152" s="41"/>
      <c r="I152" s="41"/>
    </row>
    <row r="153" spans="1:9" x14ac:dyDescent="0.35">
      <c r="A153" s="18">
        <v>44348</v>
      </c>
      <c r="B153" s="19">
        <v>204.6</v>
      </c>
      <c r="C153" s="19">
        <v>202.8</v>
      </c>
      <c r="D153" s="19">
        <v>375.7</v>
      </c>
      <c r="E153" s="19">
        <v>712.6</v>
      </c>
      <c r="F153" s="19">
        <v>1495.7</v>
      </c>
      <c r="H153" s="41"/>
      <c r="I153" s="41"/>
    </row>
    <row r="154" spans="1:9" x14ac:dyDescent="0.35">
      <c r="A154" s="18">
        <v>44378</v>
      </c>
      <c r="B154" s="19">
        <v>205.5</v>
      </c>
      <c r="C154" s="19">
        <v>203.4</v>
      </c>
      <c r="D154" s="19">
        <v>384</v>
      </c>
      <c r="E154" s="19">
        <v>707</v>
      </c>
      <c r="F154" s="19">
        <v>1499.9</v>
      </c>
      <c r="H154" s="41"/>
      <c r="I154" s="41"/>
    </row>
    <row r="155" spans="1:9" x14ac:dyDescent="0.35">
      <c r="A155" s="18">
        <v>44409</v>
      </c>
      <c r="B155" s="19">
        <v>211.9</v>
      </c>
      <c r="C155" s="19">
        <v>207.2</v>
      </c>
      <c r="D155" s="19">
        <v>388.1</v>
      </c>
      <c r="E155" s="19">
        <v>697.5</v>
      </c>
      <c r="F155" s="19">
        <v>1504.7</v>
      </c>
      <c r="H155" s="41"/>
      <c r="I155" s="41"/>
    </row>
    <row r="156" spans="1:9" x14ac:dyDescent="0.35">
      <c r="A156" s="18">
        <v>44440</v>
      </c>
      <c r="B156" s="19">
        <v>207.5</v>
      </c>
      <c r="C156" s="19">
        <v>205.3</v>
      </c>
      <c r="D156" s="19">
        <v>385.2</v>
      </c>
      <c r="E156" s="19">
        <v>719.9</v>
      </c>
      <c r="F156" s="19">
        <v>1517.9</v>
      </c>
      <c r="H156" s="41"/>
      <c r="I156" s="41"/>
    </row>
    <row r="157" spans="1:9" x14ac:dyDescent="0.35">
      <c r="A157" s="18">
        <v>44470</v>
      </c>
      <c r="B157" s="19">
        <v>199.9</v>
      </c>
      <c r="C157" s="19">
        <v>206</v>
      </c>
      <c r="D157" s="19">
        <v>412.3</v>
      </c>
      <c r="E157" s="19">
        <v>721.5</v>
      </c>
      <c r="F157" s="19">
        <v>1539.7</v>
      </c>
      <c r="H157" s="41"/>
      <c r="I157" s="41"/>
    </row>
    <row r="158" spans="1:9" x14ac:dyDescent="0.35">
      <c r="A158" s="18">
        <v>44501</v>
      </c>
      <c r="B158" s="19">
        <v>207.2</v>
      </c>
      <c r="C158" s="19">
        <v>211.4</v>
      </c>
      <c r="D158" s="19">
        <v>389.1</v>
      </c>
      <c r="E158" s="19">
        <v>744.2</v>
      </c>
      <c r="F158" s="19">
        <v>1551.9</v>
      </c>
      <c r="H158" s="41"/>
      <c r="I158" s="41"/>
    </row>
    <row r="159" spans="1:9" x14ac:dyDescent="0.35">
      <c r="A159" s="18">
        <v>44531</v>
      </c>
      <c r="B159" s="19">
        <v>207.6</v>
      </c>
      <c r="C159" s="19">
        <v>200.6</v>
      </c>
      <c r="D159" s="19">
        <v>416.2</v>
      </c>
      <c r="E159" s="19">
        <v>707.1</v>
      </c>
      <c r="F159" s="19">
        <v>1531.5</v>
      </c>
      <c r="H159" s="41"/>
      <c r="I159" s="41"/>
    </row>
    <row r="160" spans="1:9" x14ac:dyDescent="0.35">
      <c r="B160" s="19"/>
      <c r="C160" s="19"/>
      <c r="D160" s="19"/>
      <c r="E160" s="19"/>
      <c r="F160" s="19"/>
    </row>
    <row r="161" spans="2:9" x14ac:dyDescent="0.35">
      <c r="B161" s="20"/>
      <c r="C161" s="20"/>
      <c r="D161" s="20"/>
      <c r="E161" s="20"/>
      <c r="F161" s="19"/>
      <c r="H161" s="41"/>
      <c r="I161" s="41"/>
    </row>
    <row r="162" spans="2:9" x14ac:dyDescent="0.35">
      <c r="B162" s="19"/>
      <c r="C162" s="19"/>
      <c r="D162" s="20"/>
      <c r="E162" s="19"/>
      <c r="F162" s="19"/>
    </row>
    <row r="163" spans="2:9" x14ac:dyDescent="0.35">
      <c r="B163" s="19"/>
      <c r="C163" s="19"/>
      <c r="D163" s="20"/>
      <c r="E163" s="19"/>
      <c r="F163" s="19"/>
    </row>
    <row r="164" spans="2:9" x14ac:dyDescent="0.35">
      <c r="B164" s="19"/>
      <c r="C164" s="19"/>
      <c r="D164" s="19"/>
      <c r="E164" s="19"/>
      <c r="F164" s="19"/>
    </row>
    <row r="165" spans="2:9" x14ac:dyDescent="0.35">
      <c r="B165" s="20"/>
      <c r="C165" s="20"/>
      <c r="D165" s="20"/>
      <c r="E165" s="20"/>
      <c r="F165" s="19"/>
    </row>
    <row r="166" spans="2:9" x14ac:dyDescent="0.35">
      <c r="B166" s="19"/>
      <c r="C166" s="19"/>
      <c r="D166" s="19"/>
      <c r="E166" s="19"/>
      <c r="F166" s="19"/>
    </row>
    <row r="167" spans="2:9" x14ac:dyDescent="0.35">
      <c r="B167" s="19"/>
      <c r="C167" s="19"/>
      <c r="D167" s="19"/>
      <c r="E167" s="19"/>
      <c r="F167" s="19"/>
    </row>
    <row r="168" spans="2:9" x14ac:dyDescent="0.35">
      <c r="B168" s="19"/>
      <c r="C168" s="19"/>
      <c r="D168" s="19"/>
      <c r="E168" s="19"/>
      <c r="F168" s="1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B7" workbookViewId="0">
      <selection activeCell="L4" sqref="L4"/>
    </sheetView>
  </sheetViews>
  <sheetFormatPr baseColWidth="10" defaultRowHeight="14.5" x14ac:dyDescent="0.35"/>
  <cols>
    <col min="1" max="1" width="30.7265625" customWidth="1"/>
    <col min="2" max="2" width="18.7265625" customWidth="1"/>
  </cols>
  <sheetData>
    <row r="1" spans="1:8" x14ac:dyDescent="0.35">
      <c r="A1" s="76" t="s">
        <v>87</v>
      </c>
    </row>
    <row r="3" spans="1:8" ht="15" thickBot="1" x14ac:dyDescent="0.4"/>
    <row r="4" spans="1:8" ht="36.5" thickBot="1" x14ac:dyDescent="0.4">
      <c r="A4" s="5"/>
      <c r="B4" s="6" t="s">
        <v>12</v>
      </c>
    </row>
    <row r="5" spans="1:8" ht="15" thickBot="1" x14ac:dyDescent="0.4">
      <c r="A5" s="7" t="s">
        <v>13</v>
      </c>
      <c r="B5" s="8">
        <v>0.27</v>
      </c>
      <c r="D5" s="3" t="s">
        <v>87</v>
      </c>
    </row>
    <row r="6" spans="1:8" ht="15" thickBot="1" x14ac:dyDescent="0.4">
      <c r="A6" s="9" t="s">
        <v>62</v>
      </c>
      <c r="B6" s="8">
        <v>0.13</v>
      </c>
      <c r="D6" s="3" t="s">
        <v>76</v>
      </c>
      <c r="H6" t="s">
        <v>135</v>
      </c>
    </row>
    <row r="7" spans="1:8" ht="15" thickBot="1" x14ac:dyDescent="0.4">
      <c r="A7" s="9" t="s">
        <v>63</v>
      </c>
      <c r="B7" s="8">
        <v>0.14000000000000001</v>
      </c>
      <c r="D7" s="3"/>
    </row>
    <row r="8" spans="1:8" ht="15" thickBot="1" x14ac:dyDescent="0.4">
      <c r="A8" s="7" t="s">
        <v>14</v>
      </c>
      <c r="B8" s="8">
        <v>0.27</v>
      </c>
    </row>
    <row r="9" spans="1:8" ht="15" thickBot="1" x14ac:dyDescent="0.4">
      <c r="A9" s="7" t="s">
        <v>15</v>
      </c>
      <c r="B9" s="8">
        <v>0.44</v>
      </c>
      <c r="D9" s="24"/>
    </row>
    <row r="10" spans="1:8" ht="15" thickBot="1" x14ac:dyDescent="0.4">
      <c r="A10" s="9" t="s">
        <v>16</v>
      </c>
      <c r="B10" s="10">
        <v>0.06</v>
      </c>
    </row>
    <row r="11" spans="1:8" ht="15" thickBot="1" x14ac:dyDescent="0.4">
      <c r="A11" s="9" t="s">
        <v>17</v>
      </c>
      <c r="B11" s="10">
        <v>0.23</v>
      </c>
    </row>
    <row r="12" spans="1:8" ht="15" thickBot="1" x14ac:dyDescent="0.4">
      <c r="A12" s="9" t="s">
        <v>18</v>
      </c>
      <c r="B12" s="10">
        <v>0.1</v>
      </c>
    </row>
    <row r="13" spans="1:8" ht="15" thickBot="1" x14ac:dyDescent="0.4">
      <c r="A13" s="9" t="s">
        <v>19</v>
      </c>
      <c r="B13" s="10">
        <v>0.04</v>
      </c>
    </row>
    <row r="14" spans="1:8" ht="15" thickBot="1" x14ac:dyDescent="0.4">
      <c r="A14" s="7" t="s">
        <v>20</v>
      </c>
      <c r="B14" s="8">
        <v>0.02</v>
      </c>
    </row>
    <row r="15" spans="1:8" x14ac:dyDescent="0.35">
      <c r="A15" s="3"/>
      <c r="B15" s="3"/>
    </row>
    <row r="16" spans="1:8" x14ac:dyDescent="0.35">
      <c r="A16" s="3"/>
      <c r="B16" s="3"/>
    </row>
    <row r="18" spans="4:4" x14ac:dyDescent="0.35">
      <c r="D18" t="s">
        <v>102</v>
      </c>
    </row>
    <row r="19" spans="4:4" x14ac:dyDescent="0.35">
      <c r="D19" t="s">
        <v>92</v>
      </c>
    </row>
    <row r="20" spans="4:4" x14ac:dyDescent="0.35">
      <c r="D20" t="s">
        <v>75</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91" zoomScaleNormal="91" workbookViewId="0">
      <selection activeCell="C16" sqref="C16"/>
    </sheetView>
  </sheetViews>
  <sheetFormatPr baseColWidth="10" defaultRowHeight="14.5" x14ac:dyDescent="0.35"/>
  <cols>
    <col min="3" max="3" width="9.453125" customWidth="1"/>
    <col min="4" max="4" width="11.54296875" customWidth="1"/>
    <col min="5" max="5" width="12.453125" customWidth="1"/>
    <col min="6" max="6" width="8.26953125" customWidth="1"/>
    <col min="8" max="8" width="12.7265625" customWidth="1"/>
    <col min="9" max="9" width="12.54296875" customWidth="1"/>
    <col min="10" max="10" width="12.7265625" customWidth="1"/>
    <col min="11" max="11" width="18.26953125" customWidth="1"/>
  </cols>
  <sheetData>
    <row r="1" spans="1:13" x14ac:dyDescent="0.35">
      <c r="A1" s="76" t="s">
        <v>90</v>
      </c>
    </row>
    <row r="3" spans="1:13" ht="15" thickBot="1" x14ac:dyDescent="0.4"/>
    <row r="4" spans="1:13" ht="15" thickBot="1" x14ac:dyDescent="0.4">
      <c r="A4" s="123" t="s">
        <v>61</v>
      </c>
      <c r="B4" s="122" t="s">
        <v>39</v>
      </c>
      <c r="C4" s="122"/>
      <c r="D4" s="122"/>
      <c r="E4" s="122"/>
      <c r="F4" s="122" t="s">
        <v>40</v>
      </c>
      <c r="G4" s="122"/>
      <c r="H4" s="122"/>
      <c r="I4" s="122"/>
      <c r="J4" s="13" t="s">
        <v>38</v>
      </c>
      <c r="K4" s="30" t="s">
        <v>30</v>
      </c>
    </row>
    <row r="5" spans="1:13" ht="15" thickBot="1" x14ac:dyDescent="0.4">
      <c r="A5" s="124"/>
      <c r="B5" s="13" t="s">
        <v>35</v>
      </c>
      <c r="C5" s="13" t="s">
        <v>34</v>
      </c>
      <c r="D5" s="13" t="s">
        <v>36</v>
      </c>
      <c r="E5" s="13" t="s">
        <v>37</v>
      </c>
      <c r="F5" s="13" t="s">
        <v>34</v>
      </c>
      <c r="G5" s="13" t="s">
        <v>35</v>
      </c>
      <c r="H5" s="13" t="s">
        <v>36</v>
      </c>
      <c r="I5" s="13" t="s">
        <v>37</v>
      </c>
      <c r="J5" s="13"/>
      <c r="K5" s="13"/>
    </row>
    <row r="6" spans="1:13" ht="15" thickBot="1" x14ac:dyDescent="0.4">
      <c r="A6" s="78">
        <v>2014</v>
      </c>
      <c r="B6" s="28">
        <v>53231.126655545151</v>
      </c>
      <c r="C6" s="92">
        <v>-8311.3672890494272</v>
      </c>
      <c r="D6" s="92">
        <v>-5711.2397879105865</v>
      </c>
      <c r="E6" s="28">
        <v>8353.6998000517142</v>
      </c>
      <c r="F6" s="92">
        <v>-2563.8257273089057</v>
      </c>
      <c r="G6" s="28">
        <v>13246.387843580933</v>
      </c>
      <c r="H6" s="28">
        <v>15490.927344034761</v>
      </c>
      <c r="I6" s="28">
        <v>1058.4592516029488</v>
      </c>
      <c r="J6" s="28">
        <v>5155.8319094534372</v>
      </c>
      <c r="K6" s="28">
        <v>79950.000000000029</v>
      </c>
    </row>
    <row r="7" spans="1:13" ht="15" thickBot="1" x14ac:dyDescent="0.4">
      <c r="A7" s="78">
        <v>2015</v>
      </c>
      <c r="B7" s="28">
        <v>68857.940577141155</v>
      </c>
      <c r="C7" s="28">
        <v>52263.166119016743</v>
      </c>
      <c r="D7" s="28">
        <v>23203.196656249333</v>
      </c>
      <c r="E7" s="28">
        <v>9501.4166209741761</v>
      </c>
      <c r="F7" s="92">
        <v>-4766.1438092515255</v>
      </c>
      <c r="G7" s="28">
        <v>41501.481821478053</v>
      </c>
      <c r="H7" s="28">
        <v>30442.059708843313</v>
      </c>
      <c r="I7" s="28">
        <v>813.5756402586079</v>
      </c>
      <c r="J7" s="28">
        <v>2758.3066652901671</v>
      </c>
      <c r="K7" s="28">
        <v>224575.00000000003</v>
      </c>
    </row>
    <row r="8" spans="1:13" ht="15" thickBot="1" x14ac:dyDescent="0.4">
      <c r="A8" s="78">
        <v>2016</v>
      </c>
      <c r="B8" s="28">
        <v>92425.323227928879</v>
      </c>
      <c r="C8" s="28">
        <v>113486.9421219246</v>
      </c>
      <c r="D8" s="28">
        <v>18951.406909274836</v>
      </c>
      <c r="E8" s="28">
        <v>9220.1921511801811</v>
      </c>
      <c r="F8" s="92">
        <v>-6346.621425300913</v>
      </c>
      <c r="G8" s="28">
        <v>33108.077774347861</v>
      </c>
      <c r="H8" s="28">
        <v>46733.854329185022</v>
      </c>
      <c r="I8" s="28">
        <v>1288.6240504309551</v>
      </c>
      <c r="J8" s="28">
        <v>6132.2008610285638</v>
      </c>
      <c r="K8" s="28">
        <v>315000</v>
      </c>
    </row>
    <row r="9" spans="1:13" ht="15" thickBot="1" x14ac:dyDescent="0.4">
      <c r="A9" s="78">
        <v>2017</v>
      </c>
      <c r="B9" s="28">
        <v>113909.86992837059</v>
      </c>
      <c r="C9" s="28">
        <v>140696.2341085613</v>
      </c>
      <c r="D9" s="28">
        <v>16172.404588627631</v>
      </c>
      <c r="E9" s="28">
        <v>20077.996010369003</v>
      </c>
      <c r="F9" s="92">
        <v>-10339.296803895773</v>
      </c>
      <c r="G9" s="28">
        <v>59154.043124944859</v>
      </c>
      <c r="H9" s="28">
        <v>89836.942154323653</v>
      </c>
      <c r="I9" s="28">
        <v>1858.7953594626131</v>
      </c>
      <c r="J9" s="28">
        <v>18233.011529236272</v>
      </c>
      <c r="K9" s="28">
        <v>449600.00000000006</v>
      </c>
    </row>
    <row r="10" spans="1:13" x14ac:dyDescent="0.35">
      <c r="A10" s="27"/>
      <c r="B10" s="51"/>
      <c r="C10" s="51"/>
      <c r="D10" s="51"/>
      <c r="E10" s="51"/>
      <c r="F10" s="51"/>
      <c r="G10" s="51"/>
      <c r="H10" s="51"/>
      <c r="I10" s="51"/>
      <c r="J10" s="51"/>
      <c r="K10" s="51"/>
    </row>
    <row r="14" spans="1:13" x14ac:dyDescent="0.35">
      <c r="F14" s="3" t="s">
        <v>90</v>
      </c>
    </row>
    <row r="15" spans="1:13" x14ac:dyDescent="0.35">
      <c r="M15" t="s">
        <v>74</v>
      </c>
    </row>
    <row r="23" spans="2:11" x14ac:dyDescent="0.35">
      <c r="B23" s="36"/>
      <c r="C23" s="36"/>
      <c r="D23" s="36"/>
      <c r="E23" s="36"/>
      <c r="F23" s="36"/>
      <c r="G23" s="36"/>
      <c r="H23" s="36"/>
      <c r="I23" s="36"/>
      <c r="J23" s="36"/>
      <c r="K23" s="36"/>
    </row>
    <row r="24" spans="2:11" x14ac:dyDescent="0.35">
      <c r="B24" s="36"/>
      <c r="C24" s="36"/>
      <c r="D24" s="36"/>
      <c r="E24" s="36"/>
      <c r="F24" s="36"/>
      <c r="G24" s="36"/>
      <c r="H24" s="36"/>
      <c r="I24" s="36"/>
      <c r="J24" s="36"/>
      <c r="K24" s="36"/>
    </row>
    <row r="25" spans="2:11" x14ac:dyDescent="0.35">
      <c r="B25" s="36"/>
      <c r="C25" s="36"/>
      <c r="D25" s="36"/>
      <c r="E25" s="36"/>
      <c r="F25" s="36"/>
      <c r="G25" s="36"/>
      <c r="H25" s="36"/>
      <c r="I25" s="36"/>
      <c r="J25" s="36"/>
      <c r="K25" s="36"/>
    </row>
    <row r="26" spans="2:11" x14ac:dyDescent="0.35">
      <c r="B26" s="36"/>
      <c r="C26" s="36"/>
      <c r="D26" s="36"/>
      <c r="E26" s="36"/>
      <c r="F26" s="36"/>
      <c r="G26" s="36"/>
      <c r="H26" s="36"/>
      <c r="I26" s="36"/>
      <c r="J26" s="36"/>
      <c r="K26" s="36"/>
    </row>
    <row r="27" spans="2:11" x14ac:dyDescent="0.35">
      <c r="B27" s="36"/>
      <c r="C27" s="36"/>
      <c r="D27" s="36"/>
      <c r="E27" s="36"/>
      <c r="F27" s="36"/>
      <c r="G27" s="36"/>
      <c r="H27" s="36"/>
      <c r="I27" s="36"/>
      <c r="J27" s="36"/>
      <c r="K27" s="36"/>
    </row>
    <row r="28" spans="2:11" x14ac:dyDescent="0.35">
      <c r="B28" s="36"/>
      <c r="C28" s="36"/>
      <c r="D28" s="36"/>
      <c r="E28" s="36"/>
      <c r="F28" s="36"/>
      <c r="G28" s="36"/>
      <c r="H28" s="36"/>
      <c r="I28" s="36"/>
      <c r="J28" s="36"/>
      <c r="K28" s="36"/>
    </row>
    <row r="29" spans="2:11" x14ac:dyDescent="0.35">
      <c r="B29" s="36"/>
      <c r="C29" s="36"/>
      <c r="D29" s="36"/>
      <c r="E29" s="36"/>
      <c r="F29" s="36"/>
      <c r="G29" s="36"/>
      <c r="H29" s="36"/>
      <c r="I29" s="36"/>
      <c r="J29" s="36"/>
      <c r="K29" s="36"/>
    </row>
    <row r="30" spans="2:11" x14ac:dyDescent="0.35">
      <c r="B30" s="36"/>
      <c r="C30" s="36"/>
      <c r="D30" s="36"/>
      <c r="E30" s="36"/>
      <c r="F30" s="36"/>
      <c r="G30" s="36"/>
      <c r="H30" s="36"/>
      <c r="I30" s="36"/>
      <c r="J30" s="36"/>
      <c r="K30" s="36"/>
    </row>
    <row r="31" spans="2:11" x14ac:dyDescent="0.35">
      <c r="B31" s="36"/>
      <c r="C31" s="36"/>
      <c r="D31" s="36"/>
      <c r="E31" s="36"/>
      <c r="F31" s="36"/>
      <c r="G31" s="36"/>
      <c r="H31" s="36"/>
      <c r="I31" s="36"/>
      <c r="J31" s="36"/>
      <c r="K31" s="36"/>
    </row>
    <row r="44" spans="6:14" ht="33" customHeight="1" x14ac:dyDescent="0.35">
      <c r="F44" s="125" t="s">
        <v>129</v>
      </c>
      <c r="G44" s="125"/>
      <c r="H44" s="125"/>
      <c r="I44" s="125"/>
      <c r="J44" s="125"/>
      <c r="K44" s="125"/>
      <c r="L44" s="125"/>
      <c r="M44" s="125"/>
      <c r="N44" s="125"/>
    </row>
    <row r="45" spans="6:14" x14ac:dyDescent="0.35">
      <c r="F45" t="s">
        <v>73</v>
      </c>
    </row>
    <row r="46" spans="6:14" x14ac:dyDescent="0.35">
      <c r="F46" t="s">
        <v>75</v>
      </c>
    </row>
  </sheetData>
  <mergeCells count="4">
    <mergeCell ref="B4:E4"/>
    <mergeCell ref="F4:I4"/>
    <mergeCell ref="A4:A5"/>
    <mergeCell ref="F44:N4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F4" workbookViewId="0">
      <selection activeCell="E9" sqref="E9"/>
    </sheetView>
  </sheetViews>
  <sheetFormatPr baseColWidth="10" defaultRowHeight="14.5" x14ac:dyDescent="0.35"/>
  <cols>
    <col min="2" max="2" width="13.1796875" customWidth="1"/>
    <col min="3" max="3" width="15.453125" customWidth="1"/>
    <col min="4" max="4" width="20.1796875" customWidth="1"/>
    <col min="5" max="5" width="21.7265625" customWidth="1"/>
  </cols>
  <sheetData>
    <row r="1" spans="1:12" x14ac:dyDescent="0.35">
      <c r="A1" s="76" t="s">
        <v>130</v>
      </c>
    </row>
    <row r="2" spans="1:12" ht="15" thickBot="1" x14ac:dyDescent="0.4">
      <c r="A2" s="76" t="s">
        <v>76</v>
      </c>
    </row>
    <row r="3" spans="1:12" ht="29.25" customHeight="1" thickBot="1" x14ac:dyDescent="0.4">
      <c r="A3" s="13"/>
      <c r="B3" s="13" t="s">
        <v>26</v>
      </c>
      <c r="C3" s="13" t="s">
        <v>27</v>
      </c>
      <c r="D3" s="13" t="s">
        <v>81</v>
      </c>
      <c r="E3" s="48"/>
      <c r="F3" s="27"/>
    </row>
    <row r="4" spans="1:12" ht="18" customHeight="1" thickBot="1" x14ac:dyDescent="0.4">
      <c r="A4" s="13">
        <v>2009</v>
      </c>
      <c r="B4" s="49">
        <v>0.69</v>
      </c>
      <c r="C4" s="49">
        <v>0.25</v>
      </c>
      <c r="D4" s="50">
        <f>100%-B4</f>
        <v>0.31000000000000005</v>
      </c>
      <c r="E4" s="46"/>
    </row>
    <row r="5" spans="1:12" ht="16.5" customHeight="1" thickBot="1" x14ac:dyDescent="0.4">
      <c r="A5" s="13">
        <v>2021</v>
      </c>
      <c r="B5" s="49">
        <v>0.8</v>
      </c>
      <c r="C5" s="49">
        <v>0.25</v>
      </c>
      <c r="D5" s="50">
        <f>100%-B5</f>
        <v>0.19999999999999996</v>
      </c>
      <c r="E5" s="46"/>
      <c r="F5" s="27"/>
      <c r="G5" s="3" t="s">
        <v>91</v>
      </c>
    </row>
    <row r="6" spans="1:12" ht="16.5" customHeight="1" x14ac:dyDescent="0.35">
      <c r="A6" s="44"/>
      <c r="B6" s="45"/>
      <c r="C6" s="46"/>
      <c r="D6" s="46"/>
      <c r="E6" s="46"/>
      <c r="F6" s="27"/>
      <c r="G6" s="3" t="s">
        <v>76</v>
      </c>
      <c r="L6" t="s">
        <v>72</v>
      </c>
    </row>
    <row r="8" spans="1:12" x14ac:dyDescent="0.35">
      <c r="D8" s="24"/>
      <c r="E8" s="24"/>
    </row>
    <row r="9" spans="1:12" ht="72.5" x14ac:dyDescent="0.35">
      <c r="B9" s="24"/>
      <c r="C9" s="40"/>
      <c r="D9" s="24"/>
      <c r="E9" s="77" t="s">
        <v>132</v>
      </c>
    </row>
    <row r="22" spans="7:7" x14ac:dyDescent="0.35">
      <c r="G22" t="s">
        <v>103</v>
      </c>
    </row>
    <row r="23" spans="7:7" x14ac:dyDescent="0.35">
      <c r="G23" t="s">
        <v>73</v>
      </c>
    </row>
    <row r="24" spans="7:7" x14ac:dyDescent="0.35">
      <c r="G24" t="s">
        <v>131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E14" sqref="E14"/>
    </sheetView>
  </sheetViews>
  <sheetFormatPr baseColWidth="10" defaultRowHeight="14.5" x14ac:dyDescent="0.35"/>
  <cols>
    <col min="2" max="2" width="28" customWidth="1"/>
    <col min="3" max="3" width="25.1796875" customWidth="1"/>
    <col min="4" max="4" width="21.26953125" customWidth="1"/>
    <col min="5" max="5" width="24.7265625" customWidth="1"/>
  </cols>
  <sheetData>
    <row r="1" spans="1:8" x14ac:dyDescent="0.35">
      <c r="A1" t="s">
        <v>142</v>
      </c>
    </row>
    <row r="2" spans="1:8" ht="15" thickBot="1" x14ac:dyDescent="0.4"/>
    <row r="3" spans="1:8" ht="29.5" thickBot="1" x14ac:dyDescent="0.4">
      <c r="A3" s="94" t="s">
        <v>82</v>
      </c>
      <c r="B3" s="97" t="s">
        <v>156</v>
      </c>
      <c r="C3" s="97" t="s">
        <v>153</v>
      </c>
      <c r="D3" s="95" t="s">
        <v>157</v>
      </c>
      <c r="E3" s="98"/>
    </row>
    <row r="4" spans="1:8" ht="15" thickBot="1" x14ac:dyDescent="0.4">
      <c r="A4" s="78">
        <v>2014</v>
      </c>
      <c r="B4" s="28">
        <v>22199.998289679999</v>
      </c>
      <c r="C4" s="96">
        <v>-49900</v>
      </c>
      <c r="D4" s="96">
        <v>-10900.1930163583</v>
      </c>
      <c r="E4" s="99"/>
    </row>
    <row r="5" spans="1:8" ht="15" thickBot="1" x14ac:dyDescent="0.4">
      <c r="A5" s="78">
        <v>2015</v>
      </c>
      <c r="B5" s="28">
        <v>32900.155596946097</v>
      </c>
      <c r="C5" s="96">
        <v>-73400</v>
      </c>
      <c r="D5" s="28">
        <v>47500.022309765198</v>
      </c>
      <c r="E5" s="99"/>
    </row>
    <row r="6" spans="1:8" ht="15" thickBot="1" x14ac:dyDescent="0.4">
      <c r="A6" s="78">
        <v>2016</v>
      </c>
      <c r="B6" s="28">
        <v>51100.219826707202</v>
      </c>
      <c r="C6" s="96">
        <v>-87900</v>
      </c>
      <c r="D6" s="28">
        <v>107100.320696624</v>
      </c>
      <c r="E6" s="99"/>
    </row>
    <row r="7" spans="1:8" ht="15" thickBot="1" x14ac:dyDescent="0.4">
      <c r="A7" s="93">
        <v>2017</v>
      </c>
      <c r="B7" s="28">
        <v>58800.120633111299</v>
      </c>
      <c r="C7" s="96">
        <v>-87700</v>
      </c>
      <c r="D7" s="67">
        <v>130399.937304666</v>
      </c>
      <c r="E7" s="99"/>
    </row>
    <row r="9" spans="1:8" ht="31.5" customHeight="1" x14ac:dyDescent="0.35">
      <c r="A9" s="125" t="s">
        <v>154</v>
      </c>
      <c r="B9" s="125"/>
      <c r="C9" s="125"/>
      <c r="D9" s="125"/>
      <c r="E9" s="125"/>
      <c r="F9" s="125"/>
      <c r="G9" s="125"/>
      <c r="H9" s="125"/>
    </row>
    <row r="10" spans="1:8" x14ac:dyDescent="0.35">
      <c r="A10" t="s">
        <v>95</v>
      </c>
    </row>
    <row r="11" spans="1:8" x14ac:dyDescent="0.35">
      <c r="A11" t="s">
        <v>86</v>
      </c>
    </row>
    <row r="14" spans="1:8" x14ac:dyDescent="0.35">
      <c r="B14" s="24"/>
    </row>
  </sheetData>
  <mergeCells count="1">
    <mergeCell ref="A9:H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D10" workbookViewId="0">
      <selection activeCell="H22" sqref="H22"/>
    </sheetView>
  </sheetViews>
  <sheetFormatPr baseColWidth="10" defaultRowHeight="14.5" x14ac:dyDescent="0.35"/>
  <cols>
    <col min="1" max="1" width="22.453125" customWidth="1"/>
    <col min="2" max="2" width="13.453125" customWidth="1"/>
  </cols>
  <sheetData>
    <row r="1" spans="1:5" x14ac:dyDescent="0.35">
      <c r="A1" s="89" t="s">
        <v>136</v>
      </c>
    </row>
    <row r="2" spans="1:5" ht="15" thickBot="1" x14ac:dyDescent="0.4">
      <c r="A2" s="89"/>
    </row>
    <row r="3" spans="1:5" ht="26.25" customHeight="1" thickBot="1" x14ac:dyDescent="0.4">
      <c r="A3" s="79" t="s">
        <v>23</v>
      </c>
      <c r="B3" s="126" t="s">
        <v>24</v>
      </c>
      <c r="C3" s="127"/>
      <c r="D3" s="126" t="s">
        <v>25</v>
      </c>
      <c r="E3" s="128"/>
    </row>
    <row r="4" spans="1:5" ht="60.5" thickBot="1" x14ac:dyDescent="0.4">
      <c r="A4" s="11"/>
      <c r="B4" s="12" t="s">
        <v>21</v>
      </c>
      <c r="C4" s="34" t="s">
        <v>22</v>
      </c>
      <c r="D4" s="34" t="s">
        <v>21</v>
      </c>
      <c r="E4" s="34" t="s">
        <v>22</v>
      </c>
    </row>
    <row r="5" spans="1:5" ht="15" thickBot="1" x14ac:dyDescent="0.4">
      <c r="A5" s="91">
        <v>2013</v>
      </c>
      <c r="B5" s="90">
        <v>0.40769404864941317</v>
      </c>
      <c r="C5" s="90">
        <v>0.20379020905417725</v>
      </c>
      <c r="D5" s="90">
        <v>0.53633828779375869</v>
      </c>
      <c r="E5" s="90">
        <v>0.28993940514440758</v>
      </c>
    </row>
    <row r="6" spans="1:5" ht="15" thickBot="1" x14ac:dyDescent="0.4">
      <c r="A6" s="91">
        <v>2021</v>
      </c>
      <c r="B6" s="90">
        <v>0.49941996402066269</v>
      </c>
      <c r="C6" s="90">
        <v>0.29037021855476508</v>
      </c>
      <c r="D6" s="90">
        <v>0.61408215462256222</v>
      </c>
      <c r="E6" s="90">
        <v>0.37818245200051898</v>
      </c>
    </row>
    <row r="7" spans="1:5" x14ac:dyDescent="0.35">
      <c r="D7" s="38"/>
      <c r="E7" s="38"/>
    </row>
    <row r="8" spans="1:5" x14ac:dyDescent="0.35">
      <c r="C8" s="43"/>
      <c r="D8" s="43"/>
      <c r="E8" s="43"/>
    </row>
    <row r="20" spans="8:8" x14ac:dyDescent="0.35">
      <c r="H20" t="s">
        <v>145</v>
      </c>
    </row>
    <row r="21" spans="8:8" x14ac:dyDescent="0.35">
      <c r="H21" t="s">
        <v>73</v>
      </c>
    </row>
    <row r="22" spans="8:8" x14ac:dyDescent="0.35">
      <c r="H22" t="s">
        <v>146</v>
      </c>
    </row>
  </sheetData>
  <mergeCells count="2">
    <mergeCell ref="B3:C3"/>
    <mergeCell ref="D3:E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0" workbookViewId="0">
      <selection activeCell="B23" sqref="B23"/>
    </sheetView>
  </sheetViews>
  <sheetFormatPr baseColWidth="10" defaultRowHeight="14.5" x14ac:dyDescent="0.35"/>
  <cols>
    <col min="1" max="1" width="64.1796875" customWidth="1"/>
    <col min="2" max="2" width="36.1796875" customWidth="1"/>
    <col min="3" max="3" width="31.1796875" customWidth="1"/>
    <col min="4" max="4" width="28.7265625" customWidth="1"/>
    <col min="5" max="5" width="30.54296875" customWidth="1"/>
    <col min="6" max="7" width="29.26953125" bestFit="1" customWidth="1"/>
  </cols>
  <sheetData>
    <row r="1" spans="1:7" x14ac:dyDescent="0.35">
      <c r="A1" s="76" t="s">
        <v>137</v>
      </c>
    </row>
    <row r="2" spans="1:7" ht="15" thickBot="1" x14ac:dyDescent="0.4"/>
    <row r="3" spans="1:7" ht="15" thickBot="1" x14ac:dyDescent="0.4">
      <c r="A3" s="129" t="s">
        <v>53</v>
      </c>
      <c r="B3" s="122" t="s">
        <v>34</v>
      </c>
      <c r="C3" s="122"/>
      <c r="D3" s="122" t="s">
        <v>35</v>
      </c>
      <c r="E3" s="122"/>
      <c r="F3" s="122" t="s">
        <v>11</v>
      </c>
      <c r="G3" s="122"/>
    </row>
    <row r="4" spans="1:7" ht="28.5" customHeight="1" thickBot="1" x14ac:dyDescent="0.4">
      <c r="A4" s="130"/>
      <c r="B4" s="29" t="s">
        <v>123</v>
      </c>
      <c r="C4" s="29" t="s">
        <v>125</v>
      </c>
      <c r="D4" s="29" t="s">
        <v>123</v>
      </c>
      <c r="E4" s="29" t="s">
        <v>125</v>
      </c>
      <c r="F4" s="73" t="s">
        <v>123</v>
      </c>
      <c r="G4" s="73" t="s">
        <v>124</v>
      </c>
    </row>
    <row r="5" spans="1:7" ht="15" thickBot="1" x14ac:dyDescent="0.4">
      <c r="A5" s="13" t="s">
        <v>41</v>
      </c>
      <c r="B5" s="39">
        <v>0.10199999999999999</v>
      </c>
      <c r="C5" s="39">
        <v>6.2E-2</v>
      </c>
      <c r="D5" s="39">
        <v>0.34300000000000003</v>
      </c>
      <c r="E5" s="39">
        <v>0.28199999999999997</v>
      </c>
      <c r="F5" s="49">
        <v>0.28000000000000003</v>
      </c>
      <c r="G5" s="49">
        <v>0.21</v>
      </c>
    </row>
    <row r="6" spans="1:7" ht="15" thickBot="1" x14ac:dyDescent="0.4">
      <c r="A6" s="13" t="s">
        <v>42</v>
      </c>
      <c r="B6" s="39">
        <v>0.23799999999999999</v>
      </c>
      <c r="C6" s="39">
        <v>0.17</v>
      </c>
      <c r="D6" s="39">
        <v>0.21099999999999999</v>
      </c>
      <c r="E6" s="39">
        <v>0.184</v>
      </c>
      <c r="F6" s="49">
        <v>0.2</v>
      </c>
      <c r="G6" s="49">
        <v>0.17</v>
      </c>
    </row>
    <row r="7" spans="1:7" ht="15" thickBot="1" x14ac:dyDescent="0.4">
      <c r="A7" s="13" t="s">
        <v>43</v>
      </c>
      <c r="B7" s="39">
        <v>0.14299999999999999</v>
      </c>
      <c r="C7" s="39">
        <v>0.105</v>
      </c>
      <c r="D7" s="39">
        <v>0.48199999999999998</v>
      </c>
      <c r="E7" s="39">
        <v>0.38</v>
      </c>
      <c r="F7" s="49">
        <v>0.45</v>
      </c>
      <c r="G7" s="49">
        <v>0.35</v>
      </c>
    </row>
    <row r="8" spans="1:7" ht="15" thickBot="1" x14ac:dyDescent="0.4">
      <c r="A8" s="13" t="s">
        <v>44</v>
      </c>
      <c r="B8" s="39">
        <v>0.27600000000000002</v>
      </c>
      <c r="C8" s="39">
        <v>0.56100000000000005</v>
      </c>
      <c r="D8" s="39">
        <v>0.125</v>
      </c>
      <c r="E8" s="39">
        <v>0.378</v>
      </c>
      <c r="F8" s="49">
        <v>0.13</v>
      </c>
      <c r="G8" s="49">
        <v>0.38</v>
      </c>
    </row>
    <row r="9" spans="1:7" ht="15" thickBot="1" x14ac:dyDescent="0.4">
      <c r="A9" s="13" t="s">
        <v>45</v>
      </c>
      <c r="B9" s="39">
        <v>9.9000000000000005E-2</v>
      </c>
      <c r="C9" s="39">
        <v>5.6000000000000001E-2</v>
      </c>
      <c r="D9" s="39">
        <v>6.0999999999999999E-2</v>
      </c>
      <c r="E9" s="39">
        <v>5.6000000000000001E-2</v>
      </c>
      <c r="F9" s="49">
        <v>0.06</v>
      </c>
      <c r="G9" s="49">
        <v>0.06</v>
      </c>
    </row>
    <row r="10" spans="1:7" ht="15" thickBot="1" x14ac:dyDescent="0.4">
      <c r="A10" s="13" t="s">
        <v>46</v>
      </c>
      <c r="B10" s="39">
        <v>0.10100000000000001</v>
      </c>
      <c r="C10" s="39">
        <v>6.7000000000000004E-2</v>
      </c>
      <c r="D10" s="39">
        <v>7.0999999999999994E-2</v>
      </c>
      <c r="E10" s="39">
        <v>5.5E-2</v>
      </c>
      <c r="F10" s="49">
        <v>0.08</v>
      </c>
      <c r="G10" s="49">
        <v>0.06</v>
      </c>
    </row>
    <row r="11" spans="1:7" ht="15" thickBot="1" x14ac:dyDescent="0.4">
      <c r="A11" s="13" t="s">
        <v>47</v>
      </c>
      <c r="B11" s="39">
        <v>0.47499999999999998</v>
      </c>
      <c r="C11" s="39">
        <v>0.52800000000000002</v>
      </c>
      <c r="D11" s="39">
        <v>0.28999999999999998</v>
      </c>
      <c r="E11" s="39">
        <v>0.38600000000000001</v>
      </c>
      <c r="F11" s="49">
        <v>0.31</v>
      </c>
      <c r="G11" s="49">
        <v>0.41</v>
      </c>
    </row>
    <row r="12" spans="1:7" ht="15" thickBot="1" x14ac:dyDescent="0.4">
      <c r="A12" s="13" t="s">
        <v>48</v>
      </c>
      <c r="B12" s="39">
        <v>4.9000000000000002E-2</v>
      </c>
      <c r="C12" s="39">
        <v>4.3999999999999997E-2</v>
      </c>
      <c r="D12" s="39">
        <v>3.7999999999999999E-2</v>
      </c>
      <c r="E12" s="39">
        <v>3.3000000000000002E-2</v>
      </c>
      <c r="F12" s="49">
        <v>0.04</v>
      </c>
      <c r="G12" s="49">
        <v>0.04</v>
      </c>
    </row>
    <row r="13" spans="1:7" ht="15" thickBot="1" x14ac:dyDescent="0.4">
      <c r="A13" s="13" t="s">
        <v>49</v>
      </c>
      <c r="B13" s="39">
        <v>0.04</v>
      </c>
      <c r="C13" s="39">
        <v>1.4E-2</v>
      </c>
      <c r="D13" s="39">
        <v>2.1999999999999999E-2</v>
      </c>
      <c r="E13" s="39">
        <v>1.6E-2</v>
      </c>
      <c r="F13" s="49">
        <v>0.02</v>
      </c>
      <c r="G13" s="49">
        <v>0.01</v>
      </c>
    </row>
    <row r="14" spans="1:7" ht="15" thickBot="1" x14ac:dyDescent="0.4">
      <c r="A14" s="13" t="s">
        <v>50</v>
      </c>
      <c r="B14" s="39">
        <v>0.109</v>
      </c>
      <c r="C14" s="39">
        <v>5.6000000000000001E-2</v>
      </c>
      <c r="D14" s="39">
        <v>9.2999999999999999E-2</v>
      </c>
      <c r="E14" s="39">
        <v>6.5000000000000002E-2</v>
      </c>
      <c r="F14" s="49">
        <v>0.09</v>
      </c>
      <c r="G14" s="49">
        <v>0.06</v>
      </c>
    </row>
    <row r="15" spans="1:7" ht="15" thickBot="1" x14ac:dyDescent="0.4">
      <c r="A15" s="13" t="s">
        <v>51</v>
      </c>
      <c r="B15" s="39">
        <v>3.9E-2</v>
      </c>
      <c r="C15" s="39">
        <v>2.9000000000000001E-2</v>
      </c>
      <c r="D15" s="39">
        <v>3.1E-2</v>
      </c>
      <c r="E15" s="39">
        <v>2.5000000000000001E-2</v>
      </c>
      <c r="F15" s="49">
        <v>0.03</v>
      </c>
      <c r="G15" s="49">
        <v>0.02</v>
      </c>
    </row>
    <row r="16" spans="1:7" ht="15" thickBot="1" x14ac:dyDescent="0.4">
      <c r="A16" s="13" t="s">
        <v>52</v>
      </c>
      <c r="B16" s="39">
        <v>1.2999999999999999E-2</v>
      </c>
      <c r="C16" s="39">
        <v>1.4E-2</v>
      </c>
      <c r="D16" s="39">
        <v>0.01</v>
      </c>
      <c r="E16" s="39">
        <v>1.2999999999999999E-2</v>
      </c>
      <c r="F16" s="49">
        <v>0.01</v>
      </c>
      <c r="G16" s="49">
        <v>0.01</v>
      </c>
    </row>
    <row r="17" spans="1:5" x14ac:dyDescent="0.35">
      <c r="A17" s="74" t="s">
        <v>126</v>
      </c>
    </row>
    <row r="18" spans="1:5" x14ac:dyDescent="0.35">
      <c r="A18" t="s">
        <v>58</v>
      </c>
    </row>
    <row r="19" spans="1:5" x14ac:dyDescent="0.35">
      <c r="A19" t="s">
        <v>59</v>
      </c>
    </row>
    <row r="20" spans="1:5" x14ac:dyDescent="0.35">
      <c r="A20" s="15" t="s">
        <v>144</v>
      </c>
    </row>
    <row r="24" spans="1:5" x14ac:dyDescent="0.35">
      <c r="B24" s="38"/>
      <c r="C24" s="38"/>
      <c r="D24" s="38"/>
      <c r="E24" s="38"/>
    </row>
    <row r="25" spans="1:5" x14ac:dyDescent="0.35">
      <c r="B25" s="38"/>
      <c r="C25" s="38"/>
      <c r="D25" s="38"/>
      <c r="E25" s="38"/>
    </row>
    <row r="26" spans="1:5" x14ac:dyDescent="0.35">
      <c r="B26" s="38"/>
      <c r="C26" s="38"/>
      <c r="D26" s="38"/>
      <c r="E26" s="38"/>
    </row>
    <row r="27" spans="1:5" x14ac:dyDescent="0.35">
      <c r="B27" s="38"/>
      <c r="C27" s="38"/>
      <c r="D27" s="38"/>
      <c r="E27" s="38"/>
    </row>
    <row r="28" spans="1:5" x14ac:dyDescent="0.35">
      <c r="B28" s="38"/>
      <c r="C28" s="38"/>
      <c r="D28" s="38"/>
      <c r="E28" s="38"/>
    </row>
    <row r="29" spans="1:5" x14ac:dyDescent="0.35">
      <c r="B29" s="38"/>
      <c r="C29" s="38"/>
      <c r="D29" s="38"/>
      <c r="E29" s="38"/>
    </row>
    <row r="30" spans="1:5" x14ac:dyDescent="0.35">
      <c r="B30" s="38"/>
      <c r="C30" s="38"/>
      <c r="D30" s="38"/>
      <c r="E30" s="38"/>
    </row>
    <row r="31" spans="1:5" x14ac:dyDescent="0.35">
      <c r="B31" s="38"/>
      <c r="C31" s="38"/>
      <c r="D31" s="38"/>
      <c r="E31" s="38"/>
    </row>
    <row r="32" spans="1:5" x14ac:dyDescent="0.35">
      <c r="B32" s="38"/>
      <c r="C32" s="38"/>
      <c r="D32" s="38"/>
      <c r="E32" s="38"/>
    </row>
    <row r="33" spans="2:5" x14ac:dyDescent="0.35">
      <c r="B33" s="38"/>
      <c r="C33" s="38"/>
      <c r="D33" s="38"/>
      <c r="E33" s="38"/>
    </row>
    <row r="34" spans="2:5" x14ac:dyDescent="0.35">
      <c r="B34" s="38"/>
      <c r="C34" s="38"/>
      <c r="D34" s="38"/>
      <c r="E34" s="38"/>
    </row>
    <row r="35" spans="2:5" x14ac:dyDescent="0.35">
      <c r="B35" s="38"/>
      <c r="C35" s="38"/>
      <c r="D35" s="38"/>
      <c r="E35" s="38"/>
    </row>
    <row r="36" spans="2:5" x14ac:dyDescent="0.35">
      <c r="B36" s="38"/>
      <c r="C36" s="38"/>
      <c r="D36" s="38"/>
      <c r="E36" s="38"/>
    </row>
    <row r="37" spans="2:5" x14ac:dyDescent="0.35">
      <c r="B37" s="38"/>
      <c r="C37" s="38"/>
      <c r="D37" s="38"/>
      <c r="E37" s="38"/>
    </row>
    <row r="38" spans="2:5" x14ac:dyDescent="0.35">
      <c r="B38" s="38"/>
      <c r="C38" s="38"/>
      <c r="D38" s="38"/>
      <c r="E38" s="38"/>
    </row>
    <row r="39" spans="2:5" x14ac:dyDescent="0.35">
      <c r="B39" s="38"/>
      <c r="C39" s="38"/>
      <c r="D39" s="38"/>
      <c r="E39" s="38"/>
    </row>
  </sheetData>
  <mergeCells count="4">
    <mergeCell ref="B3:C3"/>
    <mergeCell ref="D3:E3"/>
    <mergeCell ref="A3:A4"/>
    <mergeCell ref="F3: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Lisez-moi</vt:lpstr>
      <vt:lpstr>Graphique 1</vt:lpstr>
      <vt:lpstr>Graphique 2</vt:lpstr>
      <vt:lpstr>Graphique 3</vt:lpstr>
      <vt:lpstr>Graphique 4</vt:lpstr>
      <vt:lpstr>Graphique 5</vt:lpstr>
      <vt:lpstr>Tableau A</vt:lpstr>
      <vt:lpstr>Données complémentaires 1</vt:lpstr>
      <vt:lpstr>Données complémentaires 2</vt:lpstr>
      <vt:lpstr>Données complémentaires 3</vt:lpstr>
      <vt:lpstr>Données complémentaires 4</vt:lpstr>
      <vt:lpstr>Données complémentaires 5</vt:lpstr>
      <vt:lpstr>Données complémentaires 6</vt:lpstr>
      <vt:lpstr>Données complémentaires 7</vt:lpstr>
      <vt:lpstr>Données_complémentaires_5____Nombres_d_inscrits_en_catégorie_C_des_CDD__intérimaires__CDI_et_indépendants__entre_2013_et_2017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Quelles facteurs possibles à la hausse du nombre des demandeurs d’emploi en activité ?</dc:title>
  <dc:subject>demandeurs d’emploi en activité </dc:subject>
  <dc:creator>Dares-ministère du Travail</dc:creator>
  <cp:keywords>Dares Analyses; demandeurs d’emploi inscrits en catégorie C; demandeurs d’emploi indemnisables; demandeurs d’emploi indemnisés; convention d’assurance chômage; Michel Houdebine; Gaëtan Guillermin; Kévin Savary; Rémi Monin</cp:keywords>
  <cp:lastModifiedBy>CAYET, Thomas (DARES)</cp:lastModifiedBy>
  <dcterms:created xsi:type="dcterms:W3CDTF">2022-10-06T14:08:35Z</dcterms:created>
  <dcterms:modified xsi:type="dcterms:W3CDTF">2023-07-18T14:07:39Z</dcterms:modified>
</cp:coreProperties>
</file>