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38 DF Apprentissage\"/>
    </mc:Choice>
  </mc:AlternateContent>
  <bookViews>
    <workbookView xWindow="0" yWindow="0" windowWidth="28800" windowHeight="11700"/>
  </bookViews>
  <sheets>
    <sheet name="Lisez-moi" sheetId="5" r:id="rId1"/>
    <sheet name="Graphique 1" sheetId="2" r:id="rId2"/>
    <sheet name="Graphique 2" sheetId="3" r:id="rId3"/>
    <sheet name="Tableau 1" sheetId="1" r:id="rId4"/>
    <sheet name="Encadré - Graphique A" sheetId="4" r:id="rId5"/>
    <sheet name="Tableau complémentaire A"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3" l="1"/>
  <c r="H9" i="3"/>
  <c r="G9" i="3"/>
  <c r="E9" i="3"/>
  <c r="I8" i="3"/>
  <c r="H8" i="3"/>
  <c r="G8" i="3"/>
  <c r="E8" i="3"/>
  <c r="I7" i="3"/>
  <c r="H7" i="3"/>
  <c r="G7" i="3"/>
  <c r="E7" i="3"/>
  <c r="I6" i="3"/>
  <c r="H6" i="3"/>
  <c r="G6" i="3"/>
  <c r="E6" i="3"/>
  <c r="E4" i="3"/>
  <c r="I9" i="2"/>
  <c r="H9" i="2"/>
  <c r="G9" i="2"/>
  <c r="E9" i="2"/>
  <c r="I8" i="2"/>
  <c r="H8" i="2"/>
  <c r="G8" i="2"/>
  <c r="E8" i="2"/>
  <c r="I7" i="2"/>
  <c r="H7" i="2"/>
  <c r="G7" i="2"/>
  <c r="E7" i="2"/>
  <c r="I6" i="2"/>
  <c r="H6" i="2"/>
  <c r="G6" i="2"/>
  <c r="E6" i="2"/>
  <c r="E4" i="2"/>
  <c r="E7" i="1"/>
  <c r="E6" i="1"/>
  <c r="D4" i="1"/>
  <c r="C4" i="1"/>
  <c r="B4" i="1"/>
  <c r="E45" i="1" l="1"/>
  <c r="E12" i="1"/>
  <c r="E21" i="1"/>
  <c r="E31" i="1"/>
  <c r="E39" i="1"/>
  <c r="E13" i="1"/>
  <c r="E32" i="1"/>
  <c r="E40" i="1"/>
  <c r="E4" i="1"/>
  <c r="E14" i="1"/>
  <c r="E24" i="1"/>
  <c r="E33" i="1"/>
  <c r="E41" i="1"/>
  <c r="E15" i="1"/>
  <c r="E25" i="1"/>
  <c r="E34" i="1"/>
  <c r="E42" i="1"/>
  <c r="E17" i="1"/>
  <c r="E27" i="1"/>
  <c r="E35" i="1"/>
  <c r="E43" i="1"/>
  <c r="E11" i="1"/>
  <c r="E20" i="1"/>
  <c r="E30" i="1"/>
  <c r="E38" i="1"/>
  <c r="E9" i="1"/>
  <c r="E18" i="1"/>
  <c r="E28" i="1"/>
  <c r="E36" i="1"/>
  <c r="E44" i="1"/>
  <c r="E10" i="1"/>
  <c r="E19" i="1"/>
  <c r="E29" i="1"/>
  <c r="E37" i="1"/>
</calcChain>
</file>

<file path=xl/sharedStrings.xml><?xml version="1.0" encoding="utf-8"?>
<sst xmlns="http://schemas.openxmlformats.org/spreadsheetml/2006/main" count="173" uniqueCount="141">
  <si>
    <t>Tableau 1 - Les employeurs utilisateurs des nouveaux contrats d’apprentissage, secteurs privé et public</t>
  </si>
  <si>
    <t>En %</t>
  </si>
  <si>
    <t>Année de début du contrat</t>
  </si>
  <si>
    <t>Évolution des nouveaux contrats 2019/2020</t>
  </si>
  <si>
    <t>2020 (1)</t>
  </si>
  <si>
    <t>Total du nombre de contrats débutés</t>
  </si>
  <si>
    <t>Secteur privé ou public (2)</t>
  </si>
  <si>
    <t>Secteur privé</t>
  </si>
  <si>
    <t>Secteur public</t>
  </si>
  <si>
    <t>Nombre de salariés dans l'entreprise</t>
  </si>
  <si>
    <t>0 à 4 salariés</t>
  </si>
  <si>
    <t>5 à 9 salariés</t>
  </si>
  <si>
    <t>10 à 49 salariés</t>
  </si>
  <si>
    <t>50 à 249 salariés</t>
  </si>
  <si>
    <t>250 à 499 salariés</t>
  </si>
  <si>
    <t>500 à 999 salariés</t>
  </si>
  <si>
    <t>1000 salariés et plus</t>
  </si>
  <si>
    <t>Agriculture, sylviculture et pêche</t>
  </si>
  <si>
    <t>Industrie</t>
  </si>
  <si>
    <t>Construction</t>
  </si>
  <si>
    <t>Hébergement et restauration</t>
  </si>
  <si>
    <t>Coiffure et soins de beauté</t>
  </si>
  <si>
    <t>Autres secteurs du tertiaire</t>
  </si>
  <si>
    <t>Industries extractives</t>
  </si>
  <si>
    <t>Industrie manufacturière</t>
  </si>
  <si>
    <t>Production et distribution d'électricité, de gaz, de vapeur et d'air conditionné</t>
  </si>
  <si>
    <t>Production et distribution d'eau ; assainissement, gestion des déchets et dépollution</t>
  </si>
  <si>
    <t>Transports et entreposage</t>
  </si>
  <si>
    <t>Information et communication</t>
  </si>
  <si>
    <t>Activités financières et d'assurance</t>
  </si>
  <si>
    <t>Activités immobilières</t>
  </si>
  <si>
    <t>Activités spécialisées, scientifiques et techniques</t>
  </si>
  <si>
    <t>Activités de services administratifs et de soutien</t>
  </si>
  <si>
    <t>Administration publique</t>
  </si>
  <si>
    <t>Enseignement</t>
  </si>
  <si>
    <t>Santé humaine et action sociale</t>
  </si>
  <si>
    <t>Arts, spectacles et activités récréatives</t>
  </si>
  <si>
    <t>Autres activités de services</t>
  </si>
  <si>
    <t>(1) Données provisoires, voir l'encadré</t>
  </si>
  <si>
    <t>(2) Le public est défini ici comme le secteur public non industriel et commercial, identifié par la catégorie juridique des personnes morales et organismes soumis au droit administratif.</t>
  </si>
  <si>
    <t>Lecture : sur les 525 600 contrats débutés en 2020, 33 % ont été signés dans des entreprises de 0 à 4 salariés.</t>
  </si>
  <si>
    <t>Champ : secteurs privé et public, France</t>
  </si>
  <si>
    <t>Source : Dares, Système d'information sur l'apprentissage</t>
  </si>
  <si>
    <t>Niveau de formation préparé</t>
  </si>
  <si>
    <t>CAP</t>
  </si>
  <si>
    <t>Bac</t>
  </si>
  <si>
    <t>Bac +2</t>
  </si>
  <si>
    <t>Bac +3 ou plus</t>
  </si>
  <si>
    <t>Lecture : sur les 525 600 contrats débutés en 2020, 27 % permettent de préparer une formation de niveau équivalent au CAP.</t>
  </si>
  <si>
    <t>Âge en début de contrat</t>
  </si>
  <si>
    <t>15-17 ans</t>
  </si>
  <si>
    <t>18-20 ans</t>
  </si>
  <si>
    <t>21-25 ans</t>
  </si>
  <si>
    <t>26 ans et plus</t>
  </si>
  <si>
    <t>Lecture : sur les 525 600 contrats débutés en 2020, 22 % ont été signés par des apprentis de 15 à 17 ans.</t>
  </si>
  <si>
    <t>Encadré - Graphique A - Décompte du nombre de contrats d'apprentissage débutés chaque année (1)</t>
  </si>
  <si>
    <t>Ensemble</t>
  </si>
  <si>
    <t>Nombre de contrats déposés dans les systèmes d'information</t>
  </si>
  <si>
    <t>Dont doublons</t>
  </si>
  <si>
    <t>Redressements pour tenir compte de la couverture incomplète du système d'information (jusqu'en 2019) ou des délais de remontée (à partir de 2020)</t>
  </si>
  <si>
    <t>Nombre de contrats au total</t>
  </si>
  <si>
    <t>(1) Les données correspondent au nombre de contrats débutés chaque année – les chiffres peuvent être légèrement différents du nombre de contrats enregistrés chaque année et publié dans les anciennes séries sur PoEm, le tableau de bord des politiques de l'emploi. De plus, jusqu’en 2019, une partie des contrats n’étaient pas déposés dans le système d’information : des redressements sont effectués à partir des décomptes agrégés des organismes d’enregistrement.</t>
  </si>
  <si>
    <t>Champ : secteurs privé et public, France</t>
  </si>
  <si>
    <t>Source : Dares, Système d’information sur l’apprentissage</t>
  </si>
  <si>
    <t>Lecture : en 2020, un peu plus de 521 000 contrats ont été déposés dans les systèmes d’information de recensement des entrées en apprentissage. Sur ces 521 000, environ 6 200 sont des doublons. Aux environ 514 800 contrats comptabilisés après retrait des doublons, un peu plus de 10 800 contrats sont ajoutés dans le décompte final pour tenir compte des derniers délais de remontée.</t>
  </si>
  <si>
    <t>Définition et Sources</t>
  </si>
  <si>
    <t>Le système d'information sur l'apprentissage de la Dares est alimenté principalement à partir du système de gestion des contrats d'apprentissage Deca géré et piloté par la Délégation générale à l'emploi et à la formation professionnelle (DGEFP). Les informations relatives au contrat d'apprentissage sont celles présentes sur le Cerfa du contrat d'apprentissage. Pour compléter ces informations, la base Sirene est utilisée pour connaître la catégorie juridique et le secteur de l'activité principale des établissements qui recrutent les apprentis. Pour pallier les retards dans la remontée de l’information dans Deca, la Déclaration sociale nominative (DSN) est également mobilisée afin d'estimer les effectifs de nouveaux contrats d'apprentissage.</t>
  </si>
  <si>
    <t>Champ</t>
  </si>
  <si>
    <t>Champ : ensemble des contrats d'apprentissage, secteurs public et privé, France.</t>
  </si>
  <si>
    <t>Contenu des onglets</t>
  </si>
  <si>
    <t>TABLEAU 1 | Les employeurs utilisateurs des nouveaux contrats d’apprentissage, secteurs privé et public</t>
  </si>
  <si>
    <t>ENCADRÉ - GRAPHIQUE A | Décompte du nombre de contrats d'apprentissage débutés chaque année</t>
  </si>
  <si>
    <t>TABLEAU COMPLÉMENTAIRE A | Nombre de contrats débutés par mois, secteurs public et privé</t>
  </si>
  <si>
    <t>Contact</t>
  </si>
  <si>
    <r>
      <t xml:space="preserve">Pour tout renseignement concernant nos statistiques, vous pouvez nous contacter par e-mail à l'adresse suivante :  </t>
    </r>
    <r>
      <rPr>
        <u/>
        <sz val="9"/>
        <rFont val="Arial"/>
        <family val="2"/>
      </rPr>
      <t>dares.communication@dares.travail.gouv.fr</t>
    </r>
  </si>
  <si>
    <t>Tableau complémentaire A - Nombre de contrats débutés par mois, secteurs public et privé (1)</t>
  </si>
  <si>
    <t>Mois de début (2)</t>
  </si>
  <si>
    <t>Nombre de contrats débutés au total</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</si>
  <si>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</si>
  <si>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</si>
  <si>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</si>
  <si>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</si>
  <si>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</si>
  <si>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</si>
  <si>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</si>
  <si>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</si>
  <si>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</si>
  <si>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</si>
  <si>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</si>
  <si>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</si>
  <si>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</si>
  <si>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</si>
  <si>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</si>
  <si>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</si>
  <si>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</si>
  <si>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</si>
  <si>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</si>
  <si>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</si>
  <si>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</si>
  <si>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</si>
  <si>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</si>
  <si>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</si>
  <si>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</si>
  <si>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</si>
  <si>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</si>
  <si>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</si>
  <si>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</si>
  <si>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</si>
  <si>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</si>
  <si>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</si>
  <si>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</si>
  <si>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</si>
  <si>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</si>
  <si>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</si>
  <si>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</si>
  <si>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</si>
  <si>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</si>
  <si>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</si>
  <si>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</si>
  <si>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</si>
  <si>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</si>
  <si>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</si>
  <si>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</si>
  <si>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</si>
  <si>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</si>
  <si>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</si>
  <si>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(1) Les données correspondent au nombre de contrats débutés chaque année – les chiffres peuvent être légèrement différents du nombre de contrats enregistrés chaque année et publié dans les anciennes séries sur PoEm, le tableau de bord des politiques de l'emploi.</t>
  </si>
  <si>
    <t>Lecture : en janvier 2020, 8 022 contrats d'apprentissage ont débuté, secteurs public et privé confondus</t>
  </si>
  <si>
    <t>(2) Pour 2020 : données provisoires, voir l'encadré</t>
  </si>
  <si>
    <t>Une très forte augmentation des entrées en contrat d'apprentissage en 2020</t>
  </si>
  <si>
    <t>Graphique 1 - Entrées en apprentissage selon le niveau de formation préparé, secteurs privé et public</t>
  </si>
  <si>
    <t>GRAPHIQUE 1 | Entrées en apprentissage selon le niveau de formation préparé, secteurs privé et public</t>
  </si>
  <si>
    <t>Graphique 2 - Entrées en selon l'âge de l'apprenti, secteurs privé et public</t>
  </si>
  <si>
    <t>GRAPHIQUE 2 | Entrées en selon l'âge de l'apprenti, secteurs privé et public, secteurs privé et public</t>
  </si>
  <si>
    <t>Activités juridiques et comptables, etc.</t>
  </si>
  <si>
    <t>Aménagement paysager, nettoyage, etc.</t>
  </si>
  <si>
    <t>Commerce ; Réparation d'automobiles et de motocycles</t>
  </si>
  <si>
    <t>Commerce ; Réparation automobile &amp; motocycle</t>
  </si>
  <si>
    <t>(3) Premier niveau de la NAF rev. 2</t>
  </si>
  <si>
    <t>Détail du secteur d'activité de l'établissement employeur (3)</t>
  </si>
  <si>
    <t xml:space="preserve">Secteur d'activité de l'établissement employeur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</si>
</sst>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9" x14ac:knownFonts="1">
    <font>
      <sz val="11"/>
      <color theme="1"/>
      <name val="Calibri"/>
      <family val="2"/>
      <scheme val="minor"/>
    </font>
    <font>
      <sz val="11"/>
      <color rgb="FF000000"/>
      <name val="Calibri"/>
      <family val="2"/>
      <scheme val="minor"/>
    </font>
    <font>
      <b/>
      <sz val="11"/>
      <color rgb="FF000000"/>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b/>
      <sz val="12"/>
      <color theme="3"/>
      <name val="Arial"/>
      <family val="2"/>
    </font>
    <font>
      <sz val="10"/>
      <name val="Arial"/>
      <family val="2"/>
    </font>
    <font>
      <b/>
      <sz val="8"/>
      <name val="Arial"/>
      <family val="2"/>
    </font>
    <font>
      <sz val="8"/>
      <name val="Arial"/>
      <family val="2"/>
    </font>
    <font>
      <b/>
      <sz val="11"/>
      <color theme="0"/>
      <name val="Arial"/>
      <family val="2"/>
    </font>
    <font>
      <sz val="8"/>
      <color indexed="8"/>
      <name val="Arial"/>
      <family val="2"/>
    </font>
    <font>
      <b/>
      <sz val="11"/>
      <name val="Arial"/>
      <family val="2"/>
    </font>
    <font>
      <sz val="9"/>
      <name val="Arial"/>
      <family val="2"/>
    </font>
    <font>
      <sz val="8"/>
      <color rgb="FFFF0000"/>
      <name val="Arial"/>
      <family val="2"/>
    </font>
    <font>
      <b/>
      <sz val="10"/>
      <name val="Arial"/>
      <family val="2"/>
    </font>
    <font>
      <b/>
      <sz val="9"/>
      <name val="Arial"/>
      <family val="2"/>
    </font>
    <font>
      <b/>
      <sz val="10"/>
      <color theme="0"/>
      <name val="Arial"/>
      <family val="2"/>
    </font>
    <font>
      <u/>
      <sz val="9"/>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7" fillId="0" borderId="0"/>
  </cellStyleXfs>
  <cellXfs count="164">
    <xf numFmtId="0" fontId="0" fillId="0" borderId="0" xfId="0"/>
    <xf numFmtId="0" fontId="1" fillId="2" borderId="0" xfId="1" applyFill="1" applyAlignment="1">
      <alignment horizontal="right"/>
    </xf>
    <xf numFmtId="0" fontId="1" fillId="0" borderId="0" xfId="1"/>
    <xf numFmtId="0" fontId="1" fillId="2" borderId="1" xfId="1" applyFill="1" applyBorder="1"/>
    <xf numFmtId="0" fontId="1" fillId="2" borderId="5" xfId="1" applyFill="1" applyBorder="1"/>
    <xf numFmtId="0" fontId="2" fillId="2" borderId="6"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xf numFmtId="164" fontId="2" fillId="2" borderId="9" xfId="2" applyNumberFormat="1" applyFont="1" applyFill="1" applyBorder="1"/>
    <xf numFmtId="164" fontId="2" fillId="2" borderId="10" xfId="2" applyNumberFormat="1" applyFont="1" applyFill="1" applyBorder="1"/>
    <xf numFmtId="164" fontId="2" fillId="2" borderId="11" xfId="2" applyNumberFormat="1" applyFont="1" applyFill="1" applyBorder="1"/>
    <xf numFmtId="9" fontId="0" fillId="2" borderId="12" xfId="3" applyFont="1" applyFill="1" applyBorder="1" applyAlignment="1">
      <alignment horizontal="center"/>
    </xf>
    <xf numFmtId="0" fontId="2" fillId="2" borderId="0" xfId="1" applyFont="1" applyFill="1"/>
    <xf numFmtId="0" fontId="1" fillId="2" borderId="2" xfId="1" applyFill="1" applyBorder="1"/>
    <xf numFmtId="0" fontId="1" fillId="2" borderId="3" xfId="1" applyFill="1" applyBorder="1"/>
    <xf numFmtId="0" fontId="1" fillId="2" borderId="4" xfId="1" applyFill="1" applyBorder="1"/>
    <xf numFmtId="0" fontId="1" fillId="2" borderId="1" xfId="1" applyFill="1" applyBorder="1" applyAlignment="1">
      <alignment horizontal="center"/>
    </xf>
    <xf numFmtId="0" fontId="1" fillId="2" borderId="0" xfId="1" applyFill="1"/>
    <xf numFmtId="3" fontId="0" fillId="2" borderId="6" xfId="3" applyNumberFormat="1" applyFont="1" applyFill="1" applyBorder="1"/>
    <xf numFmtId="3" fontId="0" fillId="2" borderId="0" xfId="3" applyNumberFormat="1" applyFont="1" applyFill="1" applyBorder="1"/>
    <xf numFmtId="3" fontId="0" fillId="2" borderId="7" xfId="3" applyNumberFormat="1" applyFont="1" applyFill="1" applyBorder="1"/>
    <xf numFmtId="9" fontId="0" fillId="2" borderId="8" xfId="3" applyFont="1" applyFill="1" applyBorder="1" applyAlignment="1">
      <alignment horizontal="center"/>
    </xf>
    <xf numFmtId="3" fontId="0" fillId="2" borderId="13" xfId="3" applyNumberFormat="1" applyFont="1" applyFill="1" applyBorder="1"/>
    <xf numFmtId="3" fontId="0" fillId="2" borderId="14" xfId="3" applyNumberFormat="1" applyFont="1" applyFill="1" applyBorder="1"/>
    <xf numFmtId="3" fontId="0" fillId="2" borderId="15" xfId="3" applyNumberFormat="1" applyFont="1" applyFill="1" applyBorder="1"/>
    <xf numFmtId="0" fontId="2" fillId="2" borderId="2" xfId="1" applyFont="1" applyFill="1" applyBorder="1"/>
    <xf numFmtId="9" fontId="0" fillId="2" borderId="2" xfId="3" applyFont="1" applyFill="1" applyBorder="1"/>
    <xf numFmtId="9" fontId="0" fillId="2" borderId="3" xfId="3" applyFont="1" applyFill="1" applyBorder="1"/>
    <xf numFmtId="9" fontId="0" fillId="2" borderId="4" xfId="3" applyFont="1" applyFill="1" applyBorder="1"/>
    <xf numFmtId="9" fontId="0" fillId="2" borderId="1" xfId="3" applyFont="1" applyFill="1" applyBorder="1" applyAlignment="1">
      <alignment horizontal="center"/>
    </xf>
    <xf numFmtId="164" fontId="3" fillId="0" borderId="0" xfId="1" applyNumberFormat="1" applyFont="1"/>
    <xf numFmtId="0" fontId="1" fillId="2" borderId="6" xfId="1" applyFill="1" applyBorder="1"/>
    <xf numFmtId="9" fontId="0" fillId="2" borderId="6" xfId="3" applyFont="1" applyFill="1" applyBorder="1"/>
    <xf numFmtId="9" fontId="0" fillId="2" borderId="0" xfId="3" applyFont="1" applyFill="1" applyBorder="1"/>
    <xf numFmtId="9" fontId="0" fillId="2" borderId="7" xfId="3" applyFont="1" applyFill="1" applyBorder="1"/>
    <xf numFmtId="0" fontId="1" fillId="2" borderId="13" xfId="1" applyFill="1" applyBorder="1"/>
    <xf numFmtId="9" fontId="0" fillId="2" borderId="13" xfId="3" applyFont="1" applyFill="1" applyBorder="1"/>
    <xf numFmtId="9" fontId="0" fillId="2" borderId="14" xfId="3" applyFont="1" applyFill="1" applyBorder="1"/>
    <xf numFmtId="9" fontId="0" fillId="2" borderId="15" xfId="3" applyFont="1" applyFill="1" applyBorder="1"/>
    <xf numFmtId="9" fontId="0" fillId="2" borderId="5" xfId="3" applyFont="1" applyFill="1" applyBorder="1" applyAlignment="1">
      <alignment horizontal="center"/>
    </xf>
    <xf numFmtId="9" fontId="1" fillId="0" borderId="0" xfId="1" applyNumberFormat="1"/>
    <xf numFmtId="0" fontId="1" fillId="0" borderId="0" xfId="1" applyFill="1"/>
    <xf numFmtId="9" fontId="1" fillId="0" borderId="0" xfId="1" applyNumberFormat="1" applyFill="1"/>
    <xf numFmtId="0" fontId="4" fillId="2" borderId="6" xfId="1" applyFont="1" applyFill="1" applyBorder="1"/>
    <xf numFmtId="9" fontId="4" fillId="2" borderId="6" xfId="3" applyFont="1" applyFill="1" applyBorder="1"/>
    <xf numFmtId="9" fontId="4" fillId="2" borderId="0" xfId="3" applyFont="1" applyFill="1" applyBorder="1"/>
    <xf numFmtId="9" fontId="4" fillId="2" borderId="7" xfId="3" applyFont="1" applyFill="1" applyBorder="1"/>
    <xf numFmtId="9" fontId="4" fillId="2" borderId="8" xfId="3" applyFont="1" applyFill="1" applyBorder="1" applyAlignment="1">
      <alignment horizontal="center"/>
    </xf>
    <xf numFmtId="0" fontId="4" fillId="0" borderId="0" xfId="1" applyFont="1" applyFill="1"/>
    <xf numFmtId="9" fontId="4" fillId="0" borderId="0" xfId="1" applyNumberFormat="1" applyFont="1" applyFill="1"/>
    <xf numFmtId="165" fontId="4" fillId="0" borderId="0" xfId="1" applyNumberFormat="1" applyFont="1" applyFill="1"/>
    <xf numFmtId="0" fontId="4" fillId="2" borderId="13" xfId="1" applyFont="1" applyFill="1" applyBorder="1"/>
    <xf numFmtId="9" fontId="4" fillId="2" borderId="13" xfId="3" applyFont="1" applyFill="1" applyBorder="1"/>
    <xf numFmtId="9" fontId="4" fillId="2" borderId="14" xfId="3" applyFont="1" applyFill="1" applyBorder="1"/>
    <xf numFmtId="9" fontId="4" fillId="2" borderId="15" xfId="3" applyFont="1" applyFill="1" applyBorder="1"/>
    <xf numFmtId="9" fontId="4" fillId="2" borderId="5" xfId="3" applyFont="1" applyFill="1" applyBorder="1" applyAlignment="1">
      <alignment horizontal="center"/>
    </xf>
    <xf numFmtId="0" fontId="0" fillId="2" borderId="0" xfId="0" applyFill="1" applyAlignment="1">
      <alignment horizontal="right"/>
    </xf>
    <xf numFmtId="0" fontId="0" fillId="2" borderId="1" xfId="0" applyFill="1" applyBorder="1"/>
    <xf numFmtId="0" fontId="2" fillId="2" borderId="1" xfId="0" applyFont="1" applyFill="1" applyBorder="1" applyAlignment="1">
      <alignment horizontal="center" vertical="center" wrapText="1"/>
    </xf>
    <xf numFmtId="0" fontId="0" fillId="2" borderId="5" xfId="0" applyFill="1" applyBorder="1"/>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xf numFmtId="9" fontId="0" fillId="2" borderId="12" xfId="3" applyFont="1" applyFill="1" applyBorder="1" applyAlignment="1">
      <alignment horizontal="center" vertical="center"/>
    </xf>
    <xf numFmtId="0" fontId="2" fillId="2" borderId="2" xfId="0" applyFont="1" applyFill="1" applyBorder="1"/>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9" fontId="0" fillId="2" borderId="1" xfId="3" applyFont="1" applyFill="1" applyBorder="1" applyAlignment="1">
      <alignment horizontal="center" vertical="center"/>
    </xf>
    <xf numFmtId="0" fontId="0" fillId="2" borderId="6" xfId="0" applyFill="1" applyBorder="1"/>
    <xf numFmtId="9" fontId="0" fillId="2" borderId="6" xfId="3" applyNumberFormat="1" applyFont="1" applyFill="1" applyBorder="1"/>
    <xf numFmtId="9" fontId="0" fillId="2" borderId="0" xfId="3" applyNumberFormat="1" applyFont="1" applyFill="1" applyBorder="1"/>
    <xf numFmtId="9" fontId="0" fillId="2" borderId="7" xfId="3" applyNumberFormat="1" applyFont="1" applyFill="1" applyBorder="1"/>
    <xf numFmtId="9" fontId="0" fillId="2" borderId="8" xfId="3" applyFont="1" applyFill="1" applyBorder="1" applyAlignment="1">
      <alignment horizontal="center" vertical="center"/>
    </xf>
    <xf numFmtId="164" fontId="4" fillId="0" borderId="0" xfId="0" applyNumberFormat="1" applyFont="1"/>
    <xf numFmtId="0" fontId="0" fillId="2" borderId="13" xfId="0" applyFill="1" applyBorder="1"/>
    <xf numFmtId="9" fontId="0" fillId="2" borderId="13" xfId="3" applyNumberFormat="1" applyFont="1" applyFill="1" applyBorder="1"/>
    <xf numFmtId="9" fontId="0" fillId="2" borderId="14" xfId="3" applyNumberFormat="1" applyFont="1" applyFill="1" applyBorder="1"/>
    <xf numFmtId="9" fontId="0" fillId="2" borderId="15" xfId="3" applyNumberFormat="1" applyFont="1" applyFill="1" applyBorder="1"/>
    <xf numFmtId="9" fontId="0" fillId="2" borderId="5" xfId="3" applyFont="1" applyFill="1" applyBorder="1" applyAlignment="1">
      <alignment horizontal="center" vertical="center"/>
    </xf>
    <xf numFmtId="9" fontId="0" fillId="2" borderId="1" xfId="3" applyFont="1" applyFill="1" applyBorder="1"/>
    <xf numFmtId="164" fontId="3" fillId="0" borderId="0" xfId="0" applyNumberFormat="1" applyFont="1"/>
    <xf numFmtId="0" fontId="0" fillId="2" borderId="2" xfId="0" applyFill="1" applyBorder="1"/>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2" borderId="3" xfId="0"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wrapText="1"/>
    </xf>
    <xf numFmtId="164" fontId="0" fillId="2" borderId="2" xfId="2" applyNumberFormat="1" applyFont="1" applyFill="1" applyBorder="1"/>
    <xf numFmtId="164" fontId="0" fillId="2" borderId="3" xfId="2" applyNumberFormat="1" applyFont="1" applyFill="1" applyBorder="1"/>
    <xf numFmtId="164" fontId="0" fillId="2" borderId="4" xfId="2" applyNumberFormat="1" applyFont="1" applyFill="1" applyBorder="1"/>
    <xf numFmtId="164" fontId="0" fillId="0" borderId="0" xfId="2" applyNumberFormat="1" applyFont="1" applyFill="1" applyBorder="1"/>
    <xf numFmtId="0" fontId="0" fillId="2" borderId="6" xfId="0" applyFill="1" applyBorder="1" applyAlignment="1">
      <alignment wrapText="1"/>
    </xf>
    <xf numFmtId="164" fontId="0" fillId="2" borderId="6" xfId="2" applyNumberFormat="1" applyFont="1" applyFill="1" applyBorder="1"/>
    <xf numFmtId="164" fontId="0" fillId="2" borderId="0" xfId="2" applyNumberFormat="1" applyFont="1" applyFill="1" applyBorder="1"/>
    <xf numFmtId="164" fontId="0" fillId="2" borderId="7" xfId="2" applyNumberFormat="1" applyFont="1" applyFill="1" applyBorder="1"/>
    <xf numFmtId="164" fontId="0" fillId="0" borderId="0" xfId="0" applyNumberFormat="1"/>
    <xf numFmtId="0" fontId="2" fillId="2" borderId="13" xfId="0" applyFont="1" applyFill="1" applyBorder="1" applyAlignment="1">
      <alignment wrapText="1"/>
    </xf>
    <xf numFmtId="164" fontId="2" fillId="2" borderId="13" xfId="2" applyNumberFormat="1" applyFont="1" applyFill="1" applyBorder="1"/>
    <xf numFmtId="164" fontId="2" fillId="2" borderId="14" xfId="2" applyNumberFormat="1" applyFont="1" applyFill="1" applyBorder="1"/>
    <xf numFmtId="164" fontId="2" fillId="2" borderId="15" xfId="2" applyNumberFormat="1" applyFont="1" applyFill="1" applyBorder="1"/>
    <xf numFmtId="0" fontId="6" fillId="2" borderId="0" xfId="1" applyFont="1" applyFill="1" applyAlignment="1">
      <alignment horizontal="center" vertical="center"/>
    </xf>
    <xf numFmtId="0" fontId="8" fillId="2" borderId="0" xfId="5" applyFont="1" applyFill="1" applyBorder="1" applyAlignment="1">
      <alignment vertical="center"/>
    </xf>
    <xf numFmtId="0" fontId="8" fillId="2" borderId="0" xfId="5" applyFont="1" applyFill="1" applyAlignment="1">
      <alignment vertical="center"/>
    </xf>
    <xf numFmtId="0" fontId="6" fillId="2" borderId="0" xfId="1" applyFont="1" applyFill="1" applyAlignment="1">
      <alignment horizontal="center" vertical="center" wrapText="1"/>
    </xf>
    <xf numFmtId="0" fontId="9" fillId="2" borderId="0" xfId="5" applyFont="1" applyFill="1" applyBorder="1" applyAlignment="1">
      <alignment vertical="center"/>
    </xf>
    <xf numFmtId="0" fontId="9" fillId="2" borderId="0" xfId="5" applyFont="1" applyFill="1" applyAlignment="1">
      <alignment vertical="center"/>
    </xf>
    <xf numFmtId="0" fontId="10" fillId="3" borderId="0" xfId="5" applyFont="1" applyFill="1" applyBorder="1" applyAlignment="1">
      <alignment horizontal="justify" vertical="center"/>
    </xf>
    <xf numFmtId="0" fontId="11" fillId="2" borderId="0" xfId="5" applyFont="1" applyFill="1" applyAlignment="1">
      <alignment vertical="center"/>
    </xf>
    <xf numFmtId="0" fontId="12" fillId="2" borderId="0" xfId="5" applyFont="1" applyFill="1" applyBorder="1" applyAlignment="1">
      <alignment horizontal="justify" vertical="center"/>
    </xf>
    <xf numFmtId="0" fontId="13" fillId="2" borderId="0" xfId="5" applyFont="1" applyFill="1" applyBorder="1" applyAlignment="1">
      <alignment horizontal="justify" vertical="top" wrapText="1"/>
    </xf>
    <xf numFmtId="0" fontId="14" fillId="2" borderId="0" xfId="5" applyFont="1" applyFill="1" applyBorder="1" applyAlignment="1">
      <alignment vertical="center"/>
    </xf>
    <xf numFmtId="0" fontId="14" fillId="2" borderId="0" xfId="5" applyFont="1" applyFill="1" applyAlignment="1">
      <alignment vertical="center"/>
    </xf>
    <xf numFmtId="0" fontId="15" fillId="2" borderId="0" xfId="5" applyFont="1" applyFill="1" applyAlignment="1">
      <alignment vertical="center" wrapText="1"/>
    </xf>
    <xf numFmtId="0" fontId="13" fillId="2" borderId="0" xfId="5" applyNumberFormat="1" applyFont="1" applyFill="1" applyAlignment="1">
      <alignment vertical="top" wrapText="1"/>
    </xf>
    <xf numFmtId="0" fontId="16" fillId="2" borderId="0" xfId="5" applyNumberFormat="1" applyFont="1" applyFill="1" applyAlignment="1">
      <alignment horizontal="justify" vertical="center" wrapText="1"/>
    </xf>
    <xf numFmtId="0" fontId="5" fillId="0" borderId="0" xfId="4" applyAlignment="1" applyProtection="1"/>
    <xf numFmtId="0" fontId="7" fillId="2" borderId="0" xfId="5" applyFill="1" applyAlignment="1">
      <alignment vertical="center"/>
    </xf>
    <xf numFmtId="0" fontId="11" fillId="2" borderId="0" xfId="5" applyFont="1" applyFill="1" applyAlignment="1">
      <alignment vertical="center" wrapText="1"/>
    </xf>
    <xf numFmtId="0" fontId="17" fillId="3" borderId="0" xfId="5" applyFont="1" applyFill="1" applyAlignment="1">
      <alignment vertical="center" wrapText="1"/>
    </xf>
    <xf numFmtId="0" fontId="9" fillId="0" borderId="0" xfId="5" applyFont="1" applyFill="1" applyAlignment="1">
      <alignment vertical="center"/>
    </xf>
    <xf numFmtId="0" fontId="9" fillId="0" borderId="0" xfId="5" applyFont="1" applyAlignment="1">
      <alignment vertical="center"/>
    </xf>
    <xf numFmtId="0" fontId="11" fillId="4" borderId="0" xfId="5" applyFont="1" applyFill="1" applyAlignment="1">
      <alignment vertical="center" wrapText="1"/>
    </xf>
    <xf numFmtId="0" fontId="13" fillId="2" borderId="0" xfId="4" applyFont="1" applyFill="1" applyAlignment="1" applyProtection="1">
      <alignment horizontal="left"/>
    </xf>
    <xf numFmtId="0" fontId="9" fillId="4" borderId="0" xfId="5" applyFont="1" applyFill="1" applyAlignment="1">
      <alignment vertical="center"/>
    </xf>
    <xf numFmtId="0" fontId="9" fillId="0" borderId="0" xfId="5" applyFont="1"/>
    <xf numFmtId="0" fontId="9" fillId="0" borderId="0" xfId="5" applyFont="1" applyFill="1"/>
    <xf numFmtId="0" fontId="2" fillId="2" borderId="1" xfId="0" applyFont="1" applyFill="1" applyBorder="1"/>
    <xf numFmtId="164" fontId="0" fillId="2" borderId="1" xfId="2" applyNumberFormat="1" applyFont="1" applyFill="1" applyBorder="1"/>
    <xf numFmtId="0" fontId="2" fillId="2" borderId="8" xfId="0" applyFont="1" applyFill="1" applyBorder="1"/>
    <xf numFmtId="164" fontId="0" fillId="2" borderId="8" xfId="2" applyNumberFormat="1" applyFont="1" applyFill="1" applyBorder="1"/>
    <xf numFmtId="0" fontId="2" fillId="2" borderId="5" xfId="0" applyFont="1" applyFill="1" applyBorder="1"/>
    <xf numFmtId="164" fontId="0" fillId="2" borderId="5" xfId="2" applyNumberFormat="1" applyFont="1" applyFill="1" applyBorder="1"/>
    <xf numFmtId="0" fontId="0" fillId="2" borderId="0" xfId="0" applyFill="1" applyBorder="1" applyAlignment="1">
      <alignment horizontal="left"/>
    </xf>
    <xf numFmtId="0" fontId="2" fillId="2" borderId="0" xfId="0" applyFont="1" applyFill="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3" xfId="0" applyFill="1" applyBorder="1" applyAlignment="1">
      <alignment horizontal="left"/>
    </xf>
    <xf numFmtId="0" fontId="0" fillId="2" borderId="0" xfId="0" applyFill="1" applyAlignment="1">
      <alignment horizontal="left" wrapText="1"/>
    </xf>
    <xf numFmtId="0" fontId="1" fillId="2" borderId="0" xfId="1" applyFill="1" applyBorder="1" applyAlignment="1">
      <alignment horizontal="left"/>
    </xf>
    <xf numFmtId="0" fontId="1" fillId="2" borderId="0" xfId="1" applyFill="1" applyAlignment="1">
      <alignment horizontal="left" wrapText="1"/>
    </xf>
    <xf numFmtId="0" fontId="2" fillId="2" borderId="0" xfId="1" applyFont="1" applyFill="1" applyAlignment="1">
      <alignment horizontal="left"/>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4" fillId="2" borderId="3" xfId="1" applyFont="1" applyFill="1" applyBorder="1" applyAlignment="1">
      <alignment horizontal="left" vertical="top"/>
    </xf>
    <xf numFmtId="0" fontId="1" fillId="2" borderId="0" xfId="1" applyFill="1" applyBorder="1" applyAlignment="1">
      <alignment horizontal="left" wrapText="1"/>
    </xf>
    <xf numFmtId="0" fontId="2" fillId="2" borderId="0" xfId="0" applyFont="1" applyFill="1" applyAlignment="1">
      <alignment horizontal="left"/>
    </xf>
    <xf numFmtId="0" fontId="4" fillId="2" borderId="3" xfId="0" applyFont="1" applyFill="1" applyBorder="1" applyAlignment="1">
      <alignment horizontal="left" wrapText="1"/>
    </xf>
    <xf numFmtId="0" fontId="0" fillId="2" borderId="0" xfId="0" applyFill="1" applyBorder="1" applyAlignment="1">
      <alignment horizontal="left" wrapText="1"/>
    </xf>
    <xf numFmtId="0" fontId="0" fillId="2" borderId="0" xfId="0" applyFill="1" applyAlignment="1">
      <alignment horizontal="left"/>
    </xf>
    <xf numFmtId="0" fontId="2" fillId="2" borderId="2" xfId="0" applyFont="1" applyFill="1" applyBorder="1" applyAlignment="1">
      <alignment horizontal="left" wrapText="1"/>
    </xf>
    <xf numFmtId="0" fontId="2" fillId="2" borderId="4" xfId="0" applyFont="1" applyFill="1" applyBorder="1" applyAlignment="1">
      <alignment horizontal="left" wrapText="1"/>
    </xf>
    <xf numFmtId="0" fontId="0" fillId="2" borderId="3" xfId="0" applyFill="1" applyBorder="1" applyAlignment="1">
      <alignment horizontal="left" wrapText="1"/>
    </xf>
  </cellXfs>
  <cellStyles count="6">
    <cellStyle name="Lien hypertexte" xfId="4" builtinId="8"/>
    <cellStyle name="Milliers 2" xfId="2"/>
    <cellStyle name="Normal" xfId="0" builtinId="0"/>
    <cellStyle name="Normal 2" xfId="1"/>
    <cellStyle name="Normal 2 2" xf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c:v>
          </c:tx>
          <c:spPr>
            <a:solidFill>
              <a:schemeClr val="accent1"/>
            </a:solidFill>
            <a:ln>
              <a:noFill/>
            </a:ln>
            <a:effectLst/>
          </c:spPr>
          <c:invertIfNegative val="0"/>
          <c:dLbls>
            <c:dLbl>
              <c:idx val="0"/>
              <c:tx>
                <c:rich>
                  <a:bodyPr/>
                  <a:lstStyle/>
                  <a:p>
                    <a:fld id="{7B5F9F75-E225-420F-BA50-F92ECC895D7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5B5-437B-8EC1-D2C240446E08}"/>
                </c:ext>
              </c:extLst>
            </c:dLbl>
            <c:dLbl>
              <c:idx val="1"/>
              <c:tx>
                <c:rich>
                  <a:bodyPr/>
                  <a:lstStyle/>
                  <a:p>
                    <a:fld id="{735B4DA8-C44F-4FBA-BBF6-64A4B34338A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5B5-437B-8EC1-D2C240446E08}"/>
                </c:ext>
              </c:extLst>
            </c:dLbl>
            <c:dLbl>
              <c:idx val="2"/>
              <c:tx>
                <c:rich>
                  <a:bodyPr/>
                  <a:lstStyle/>
                  <a:p>
                    <a:fld id="{315AE9DD-9C42-4FF5-85D4-16B8842C4A7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5B5-437B-8EC1-D2C240446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130299.83097852289</c:v>
              </c:pt>
              <c:pt idx="1">
                <c:v>132802.83137643902</c:v>
              </c:pt>
              <c:pt idx="2">
                <c:v>142626.45356179669</c:v>
              </c:pt>
            </c:numLit>
          </c:val>
          <c:extLst>
            <c:ext xmlns:c15="http://schemas.microsoft.com/office/drawing/2012/chart" uri="{02D57815-91ED-43cb-92C2-25804820EDAC}">
              <c15:datalabelsRange>
                <c15:f>{"41%"."36%"."27%"}</c15:f>
                <c15:dlblRangeCache>
                  <c:ptCount val="3"/>
                  <c:pt idx="0">
                    <c:v>41%</c:v>
                  </c:pt>
                  <c:pt idx="1">
                    <c:v>36%</c:v>
                  </c:pt>
                  <c:pt idx="2">
                    <c:v>27%</c:v>
                  </c:pt>
                </c15:dlblRangeCache>
              </c15:datalabelsRange>
            </c:ext>
            <c:ext xmlns:c16="http://schemas.microsoft.com/office/drawing/2014/chart" uri="{C3380CC4-5D6E-409C-BE32-E72D297353CC}">
              <c16:uniqueId val="{00000003-C5B5-437B-8EC1-D2C240446E08}"/>
            </c:ext>
          </c:extLst>
        </c:ser>
        <c:ser>
          <c:idx val="1"/>
          <c:order val="1"/>
          <c:tx>
            <c:v>Bac</c:v>
          </c:tx>
          <c:spPr>
            <a:solidFill>
              <a:schemeClr val="accent2"/>
            </a:solidFill>
            <a:ln>
              <a:noFill/>
            </a:ln>
            <a:effectLst/>
          </c:spPr>
          <c:invertIfNegative val="0"/>
          <c:dLbls>
            <c:dLbl>
              <c:idx val="0"/>
              <c:tx>
                <c:rich>
                  <a:bodyPr/>
                  <a:lstStyle/>
                  <a:p>
                    <a:fld id="{E30F12BA-0B4A-4931-BB76-BAEEAA77D8C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5B5-437B-8EC1-D2C240446E08}"/>
                </c:ext>
              </c:extLst>
            </c:dLbl>
            <c:dLbl>
              <c:idx val="1"/>
              <c:tx>
                <c:rich>
                  <a:bodyPr/>
                  <a:lstStyle/>
                  <a:p>
                    <a:fld id="{81785554-F6AD-4CCF-AE7C-FF218FF4090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5B5-437B-8EC1-D2C240446E08}"/>
                </c:ext>
              </c:extLst>
            </c:dLbl>
            <c:dLbl>
              <c:idx val="2"/>
              <c:tx>
                <c:rich>
                  <a:bodyPr/>
                  <a:lstStyle/>
                  <a:p>
                    <a:fld id="{C6B8880C-0D01-4C60-B413-748D1404108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5B5-437B-8EC1-D2C240446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64908.615330556844</c:v>
              </c:pt>
              <c:pt idx="1">
                <c:v>70937.774535190678</c:v>
              </c:pt>
              <c:pt idx="2">
                <c:v>85699.787646027078</c:v>
              </c:pt>
            </c:numLit>
          </c:val>
          <c:extLst>
            <c:ext xmlns:c15="http://schemas.microsoft.com/office/drawing/2012/chart" uri="{02D57815-91ED-43cb-92C2-25804820EDAC}">
              <c15:datalabelsRange>
                <c15:f>{"20%"."19%"."16%"}</c15:f>
                <c15:dlblRangeCache>
                  <c:ptCount val="3"/>
                  <c:pt idx="0">
                    <c:v>20%</c:v>
                  </c:pt>
                  <c:pt idx="1">
                    <c:v>19%</c:v>
                  </c:pt>
                  <c:pt idx="2">
                    <c:v>16%</c:v>
                  </c:pt>
                </c15:dlblRangeCache>
              </c15:datalabelsRange>
            </c:ext>
            <c:ext xmlns:c16="http://schemas.microsoft.com/office/drawing/2014/chart" uri="{C3380CC4-5D6E-409C-BE32-E72D297353CC}">
              <c16:uniqueId val="{00000007-C5B5-437B-8EC1-D2C240446E08}"/>
            </c:ext>
          </c:extLst>
        </c:ser>
        <c:ser>
          <c:idx val="2"/>
          <c:order val="2"/>
          <c:tx>
            <c:v>Bac +2</c:v>
          </c:tx>
          <c:spPr>
            <a:solidFill>
              <a:schemeClr val="accent3"/>
            </a:solidFill>
            <a:ln>
              <a:noFill/>
            </a:ln>
            <a:effectLst/>
          </c:spPr>
          <c:invertIfNegative val="0"/>
          <c:dLbls>
            <c:dLbl>
              <c:idx val="0"/>
              <c:tx>
                <c:rich>
                  <a:bodyPr/>
                  <a:lstStyle/>
                  <a:p>
                    <a:fld id="{320312BF-BA92-4CB5-B8BA-7878FA51646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5B5-437B-8EC1-D2C240446E08}"/>
                </c:ext>
              </c:extLst>
            </c:dLbl>
            <c:dLbl>
              <c:idx val="1"/>
              <c:tx>
                <c:rich>
                  <a:bodyPr/>
                  <a:lstStyle/>
                  <a:p>
                    <a:fld id="{0ABB75E3-E777-495E-A4A9-AAB051B1658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5B5-437B-8EC1-D2C240446E08}"/>
                </c:ext>
              </c:extLst>
            </c:dLbl>
            <c:dLbl>
              <c:idx val="2"/>
              <c:tx>
                <c:rich>
                  <a:bodyPr/>
                  <a:lstStyle/>
                  <a:p>
                    <a:fld id="{6C3984D2-8CB0-48C6-B9BC-13F5FF83094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5B5-437B-8EC1-D2C240446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58702.723749067074</c:v>
              </c:pt>
              <c:pt idx="1">
                <c:v>69083.728814553004</c:v>
              </c:pt>
              <c:pt idx="2">
                <c:v>112969.44284973988</c:v>
              </c:pt>
            </c:numLit>
          </c:val>
          <c:extLst>
            <c:ext xmlns:c15="http://schemas.microsoft.com/office/drawing/2012/chart" uri="{02D57815-91ED-43cb-92C2-25804820EDAC}">
              <c15:datalabelsRange>
                <c15:f>{"18%"."19%"."21%"}</c15:f>
                <c15:dlblRangeCache>
                  <c:ptCount val="3"/>
                  <c:pt idx="0">
                    <c:v>18%</c:v>
                  </c:pt>
                  <c:pt idx="1">
                    <c:v>19%</c:v>
                  </c:pt>
                  <c:pt idx="2">
                    <c:v>21%</c:v>
                  </c:pt>
                </c15:dlblRangeCache>
              </c15:datalabelsRange>
            </c:ext>
            <c:ext xmlns:c16="http://schemas.microsoft.com/office/drawing/2014/chart" uri="{C3380CC4-5D6E-409C-BE32-E72D297353CC}">
              <c16:uniqueId val="{0000000B-C5B5-437B-8EC1-D2C240446E08}"/>
            </c:ext>
          </c:extLst>
        </c:ser>
        <c:ser>
          <c:idx val="3"/>
          <c:order val="3"/>
          <c:tx>
            <c:v>Bac +3 ou plus</c:v>
          </c:tx>
          <c:spPr>
            <a:solidFill>
              <a:schemeClr val="accent4"/>
            </a:solidFill>
            <a:ln>
              <a:noFill/>
            </a:ln>
            <a:effectLst/>
          </c:spPr>
          <c:invertIfNegative val="0"/>
          <c:dLbls>
            <c:dLbl>
              <c:idx val="0"/>
              <c:tx>
                <c:rich>
                  <a:bodyPr/>
                  <a:lstStyle/>
                  <a:p>
                    <a:fld id="{5CE8DAFB-6819-4FC3-8D4D-9B99657BA73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5B5-437B-8EC1-D2C240446E08}"/>
                </c:ext>
              </c:extLst>
            </c:dLbl>
            <c:dLbl>
              <c:idx val="1"/>
              <c:tx>
                <c:rich>
                  <a:bodyPr/>
                  <a:lstStyle/>
                  <a:p>
                    <a:fld id="{3ECE610B-FBEE-485C-8DF3-E8213EA207A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5B5-437B-8EC1-D2C240446E08}"/>
                </c:ext>
              </c:extLst>
            </c:dLbl>
            <c:dLbl>
              <c:idx val="2"/>
              <c:tx>
                <c:rich>
                  <a:bodyPr/>
                  <a:lstStyle/>
                  <a:p>
                    <a:fld id="{396EC571-1D0D-4E3A-AAF6-F9FD8E2056E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5B5-437B-8EC1-D2C240446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67126.829941852862</c:v>
              </c:pt>
              <c:pt idx="1">
                <c:v>96143.665273817649</c:v>
              </c:pt>
              <c:pt idx="2">
                <c:v>184304.31594243634</c:v>
              </c:pt>
            </c:numLit>
          </c:val>
          <c:extLst>
            <c:ext xmlns:c15="http://schemas.microsoft.com/office/drawing/2012/chart" uri="{02D57815-91ED-43cb-92C2-25804820EDAC}">
              <c15:datalabelsRange>
                <c15:f>{"21%"."26%"."35%"}</c15:f>
                <c15:dlblRangeCache>
                  <c:ptCount val="3"/>
                  <c:pt idx="0">
                    <c:v>21%</c:v>
                  </c:pt>
                  <c:pt idx="1">
                    <c:v>26%</c:v>
                  </c:pt>
                  <c:pt idx="2">
                    <c:v>35%</c:v>
                  </c:pt>
                </c15:dlblRangeCache>
              </c15:datalabelsRange>
            </c:ext>
            <c:ext xmlns:c16="http://schemas.microsoft.com/office/drawing/2014/chart" uri="{C3380CC4-5D6E-409C-BE32-E72D297353CC}">
              <c16:uniqueId val="{0000000F-C5B5-437B-8EC1-D2C240446E08}"/>
            </c:ext>
          </c:extLst>
        </c:ser>
        <c:dLbls>
          <c:showLegendKey val="0"/>
          <c:showVal val="0"/>
          <c:showCatName val="0"/>
          <c:showSerName val="0"/>
          <c:showPercent val="0"/>
          <c:showBubbleSize val="0"/>
        </c:dLbls>
        <c:gapWidth val="150"/>
        <c:overlap val="100"/>
        <c:axId val="647513384"/>
        <c:axId val="647513712"/>
      </c:barChart>
      <c:catAx>
        <c:axId val="647513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Année de début des contrats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7513712"/>
        <c:crosses val="autoZero"/>
        <c:auto val="1"/>
        <c:lblAlgn val="ctr"/>
        <c:lblOffset val="100"/>
        <c:noMultiLvlLbl val="0"/>
      </c:catAx>
      <c:valAx>
        <c:axId val="647513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nouveaux contrats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7513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Entrées en apprentissage</a:t>
            </a:r>
            <a:r>
              <a:rPr lang="fr-FR" baseline="0"/>
              <a:t> selon l'âge de l'apprenti</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v>15-17 ans</c:v>
          </c:tx>
          <c:spPr>
            <a:solidFill>
              <a:schemeClr val="accent1"/>
            </a:solidFill>
            <a:ln>
              <a:noFill/>
            </a:ln>
            <a:effectLst/>
          </c:spPr>
          <c:invertIfNegative val="0"/>
          <c:dLbls>
            <c:dLbl>
              <c:idx val="0"/>
              <c:tx>
                <c:rich>
                  <a:bodyPr/>
                  <a:lstStyle/>
                  <a:p>
                    <a:fld id="{CDD62752-A46D-45EC-955C-6AA017D37F4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8E1-4C7C-961C-10174B639820}"/>
                </c:ext>
              </c:extLst>
            </c:dLbl>
            <c:dLbl>
              <c:idx val="1"/>
              <c:tx>
                <c:rich>
                  <a:bodyPr/>
                  <a:lstStyle/>
                  <a:p>
                    <a:fld id="{3E2457ED-FE50-4205-92E2-2EAC35CA5C5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8E1-4C7C-961C-10174B639820}"/>
                </c:ext>
              </c:extLst>
            </c:dLbl>
            <c:dLbl>
              <c:idx val="2"/>
              <c:tx>
                <c:rich>
                  <a:bodyPr/>
                  <a:lstStyle/>
                  <a:p>
                    <a:fld id="{CE8DCC67-99D6-40EF-B65D-A3226FA3600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8E1-4C7C-961C-10174B6398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115470.97754793258</c:v>
              </c:pt>
              <c:pt idx="1">
                <c:v>116737.76971850597</c:v>
              </c:pt>
              <c:pt idx="2">
                <c:v>113162.41599288494</c:v>
              </c:pt>
            </c:numLit>
          </c:val>
          <c:extLst>
            <c:ext xmlns:c15="http://schemas.microsoft.com/office/drawing/2012/chart" uri="{02D57815-91ED-43cb-92C2-25804820EDAC}">
              <c15:datalabelsRange>
                <c15:f>{"36%"."32%"."22%"}</c15:f>
                <c15:dlblRangeCache>
                  <c:ptCount val="3"/>
                  <c:pt idx="0">
                    <c:v>36%</c:v>
                  </c:pt>
                  <c:pt idx="1">
                    <c:v>32%</c:v>
                  </c:pt>
                  <c:pt idx="2">
                    <c:v>22%</c:v>
                  </c:pt>
                </c15:dlblRangeCache>
              </c15:datalabelsRange>
            </c:ext>
            <c:ext xmlns:c16="http://schemas.microsoft.com/office/drawing/2014/chart" uri="{C3380CC4-5D6E-409C-BE32-E72D297353CC}">
              <c16:uniqueId val="{00000003-88E1-4C7C-961C-10174B639820}"/>
            </c:ext>
          </c:extLst>
        </c:ser>
        <c:ser>
          <c:idx val="1"/>
          <c:order val="1"/>
          <c:tx>
            <c:v>18-20 ans</c:v>
          </c:tx>
          <c:spPr>
            <a:solidFill>
              <a:schemeClr val="accent2"/>
            </a:solidFill>
            <a:ln>
              <a:noFill/>
            </a:ln>
            <a:effectLst/>
          </c:spPr>
          <c:invertIfNegative val="0"/>
          <c:dLbls>
            <c:dLbl>
              <c:idx val="0"/>
              <c:tx>
                <c:rich>
                  <a:bodyPr/>
                  <a:lstStyle/>
                  <a:p>
                    <a:fld id="{CD581CA1-F769-4AE3-8037-9439000C560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8E1-4C7C-961C-10174B639820}"/>
                </c:ext>
              </c:extLst>
            </c:dLbl>
            <c:dLbl>
              <c:idx val="1"/>
              <c:tx>
                <c:rich>
                  <a:bodyPr/>
                  <a:lstStyle/>
                  <a:p>
                    <a:fld id="{0366328E-B183-4932-861E-BFE7D3DAD3D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8E1-4C7C-961C-10174B639820}"/>
                </c:ext>
              </c:extLst>
            </c:dLbl>
            <c:dLbl>
              <c:idx val="2"/>
              <c:tx>
                <c:rich>
                  <a:bodyPr/>
                  <a:lstStyle/>
                  <a:p>
                    <a:fld id="{B5BF90B0-A1E8-454A-9B83-1A6185B92BB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8E1-4C7C-961C-10174B6398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115033.67019278737</c:v>
              </c:pt>
              <c:pt idx="1">
                <c:v>134627.20978403289</c:v>
              </c:pt>
              <c:pt idx="2">
                <c:v>197703.42359980624</c:v>
              </c:pt>
            </c:numLit>
          </c:val>
          <c:extLst>
            <c:ext xmlns:c15="http://schemas.microsoft.com/office/drawing/2012/chart" uri="{02D57815-91ED-43cb-92C2-25804820EDAC}">
              <c15:datalabelsRange>
                <c15:f>{"36%"."36%"."38%"}</c15:f>
                <c15:dlblRangeCache>
                  <c:ptCount val="3"/>
                  <c:pt idx="0">
                    <c:v>36%</c:v>
                  </c:pt>
                  <c:pt idx="1">
                    <c:v>36%</c:v>
                  </c:pt>
                  <c:pt idx="2">
                    <c:v>38%</c:v>
                  </c:pt>
                </c15:dlblRangeCache>
              </c15:datalabelsRange>
            </c:ext>
            <c:ext xmlns:c16="http://schemas.microsoft.com/office/drawing/2014/chart" uri="{C3380CC4-5D6E-409C-BE32-E72D297353CC}">
              <c16:uniqueId val="{00000007-88E1-4C7C-961C-10174B639820}"/>
            </c:ext>
          </c:extLst>
        </c:ser>
        <c:ser>
          <c:idx val="2"/>
          <c:order val="2"/>
          <c:tx>
            <c:v>21-25 ans</c:v>
          </c:tx>
          <c:spPr>
            <a:solidFill>
              <a:schemeClr val="accent3"/>
            </a:solidFill>
            <a:ln>
              <a:noFill/>
            </a:ln>
            <a:effectLst/>
          </c:spPr>
          <c:invertIfNegative val="0"/>
          <c:dLbls>
            <c:dLbl>
              <c:idx val="0"/>
              <c:tx>
                <c:rich>
                  <a:bodyPr/>
                  <a:lstStyle/>
                  <a:p>
                    <a:fld id="{1CB72395-6835-4EA7-B7E6-B386CC686591}"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8E1-4C7C-961C-10174B639820}"/>
                </c:ext>
              </c:extLst>
            </c:dLbl>
            <c:dLbl>
              <c:idx val="1"/>
              <c:tx>
                <c:rich>
                  <a:bodyPr/>
                  <a:lstStyle/>
                  <a:p>
                    <a:fld id="{67CA7B83-A074-428E-BB3A-3F0A138C793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8E1-4C7C-961C-10174B639820}"/>
                </c:ext>
              </c:extLst>
            </c:dLbl>
            <c:dLbl>
              <c:idx val="2"/>
              <c:tx>
                <c:rich>
                  <a:bodyPr/>
                  <a:lstStyle/>
                  <a:p>
                    <a:fld id="{3E19C334-FB38-48BD-B131-0D01B2BEBBD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8E1-4C7C-961C-10174B6398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80456.742604105064</c:v>
              </c:pt>
              <c:pt idx="1">
                <c:v>102361.06640983549</c:v>
              </c:pt>
              <c:pt idx="2">
                <c:v>185620.94258916509</c:v>
              </c:pt>
            </c:numLit>
          </c:val>
          <c:extLst>
            <c:ext xmlns:c15="http://schemas.microsoft.com/office/drawing/2012/chart" uri="{02D57815-91ED-43cb-92C2-25804820EDAC}">
              <c15:datalabelsRange>
                <c15:f>{"25%"."28%"."35%"}</c15:f>
                <c15:dlblRangeCache>
                  <c:ptCount val="3"/>
                  <c:pt idx="0">
                    <c:v>25%</c:v>
                  </c:pt>
                  <c:pt idx="1">
                    <c:v>28%</c:v>
                  </c:pt>
                  <c:pt idx="2">
                    <c:v>35%</c:v>
                  </c:pt>
                </c15:dlblRangeCache>
              </c15:datalabelsRange>
            </c:ext>
            <c:ext xmlns:c16="http://schemas.microsoft.com/office/drawing/2014/chart" uri="{C3380CC4-5D6E-409C-BE32-E72D297353CC}">
              <c16:uniqueId val="{0000000B-88E1-4C7C-961C-10174B639820}"/>
            </c:ext>
          </c:extLst>
        </c:ser>
        <c:ser>
          <c:idx val="3"/>
          <c:order val="3"/>
          <c:tx>
            <c:v>26 ans et plus</c:v>
          </c:tx>
          <c:spPr>
            <a:solidFill>
              <a:schemeClr val="accent4"/>
            </a:solidFill>
            <a:ln>
              <a:noFill/>
            </a:ln>
            <a:effectLst/>
          </c:spPr>
          <c:invertIfNegative val="0"/>
          <c:dLbls>
            <c:dLbl>
              <c:idx val="0"/>
              <c:tx>
                <c:rich>
                  <a:bodyPr/>
                  <a:lstStyle/>
                  <a:p>
                    <a:fld id="{77B990E7-6425-417C-9F10-59186A80268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8E1-4C7C-961C-10174B639820}"/>
                </c:ext>
              </c:extLst>
            </c:dLbl>
            <c:dLbl>
              <c:idx val="1"/>
              <c:tx>
                <c:rich>
                  <a:bodyPr/>
                  <a:lstStyle/>
                  <a:p>
                    <a:fld id="{97E32824-5A95-4F34-AD90-99722034D59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8E1-4C7C-961C-10174B639820}"/>
                </c:ext>
              </c:extLst>
            </c:dLbl>
            <c:dLbl>
              <c:idx val="2"/>
              <c:tx>
                <c:rich>
                  <a:bodyPr/>
                  <a:lstStyle/>
                  <a:p>
                    <a:fld id="{2DF3953A-E059-4BEC-9D90-3D8C558EF09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8E1-4C7C-961C-10174B6398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2018</c:v>
              </c:pt>
              <c:pt idx="1">
                <c:v>2019</c:v>
              </c:pt>
              <c:pt idx="2">
                <c:v>2020 (1)</c:v>
              </c:pt>
            </c:strLit>
          </c:cat>
          <c:val>
            <c:numLit>
              <c:formatCode>_-* #\ ##0_-;\-* #\ ##0_-;_-* "-"??_-;_-@_-</c:formatCode>
              <c:ptCount val="3"/>
              <c:pt idx="0">
                <c:v>10076.609655175183</c:v>
              </c:pt>
              <c:pt idx="1">
                <c:v>15241.954087625227</c:v>
              </c:pt>
              <c:pt idx="2">
                <c:v>29113.217818143476</c:v>
              </c:pt>
            </c:numLit>
          </c:val>
          <c:extLst>
            <c:ext xmlns:c15="http://schemas.microsoft.com/office/drawing/2012/chart" uri="{02D57815-91ED-43cb-92C2-25804820EDAC}">
              <c15:datalabelsRange>
                <c15:f>{"3%"."4%"."6%"}</c15:f>
                <c15:dlblRangeCache>
                  <c:ptCount val="3"/>
                  <c:pt idx="0">
                    <c:v>3%</c:v>
                  </c:pt>
                  <c:pt idx="1">
                    <c:v>4%</c:v>
                  </c:pt>
                  <c:pt idx="2">
                    <c:v>6%</c:v>
                  </c:pt>
                </c15:dlblRangeCache>
              </c15:datalabelsRange>
            </c:ext>
            <c:ext xmlns:c16="http://schemas.microsoft.com/office/drawing/2014/chart" uri="{C3380CC4-5D6E-409C-BE32-E72D297353CC}">
              <c16:uniqueId val="{0000000F-88E1-4C7C-961C-10174B639820}"/>
            </c:ext>
          </c:extLst>
        </c:ser>
        <c:dLbls>
          <c:dLblPos val="ctr"/>
          <c:showLegendKey val="0"/>
          <c:showVal val="1"/>
          <c:showCatName val="0"/>
          <c:showSerName val="0"/>
          <c:showPercent val="0"/>
          <c:showBubbleSize val="0"/>
        </c:dLbls>
        <c:gapWidth val="150"/>
        <c:overlap val="100"/>
        <c:axId val="443027392"/>
        <c:axId val="443032640"/>
      </c:barChart>
      <c:catAx>
        <c:axId val="443027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Année de début des contrats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032640"/>
        <c:crosses val="autoZero"/>
        <c:auto val="1"/>
        <c:lblAlgn val="ctr"/>
        <c:lblOffset val="100"/>
        <c:noMultiLvlLbl val="0"/>
      </c:catAx>
      <c:valAx>
        <c:axId val="443032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nouveaux</a:t>
                </a:r>
                <a:r>
                  <a:rPr lang="fr-FR" baseline="0"/>
                  <a:t> contrats</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027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Décompte</a:t>
            </a:r>
            <a:r>
              <a:rPr lang="fr-FR" baseline="0"/>
              <a:t> du nombre de contrats d'apprentissage débutés chaque année</a:t>
            </a:r>
            <a:endParaRPr lang="fr-FR"/>
          </a:p>
        </c:rich>
      </c:tx>
      <c:layout>
        <c:manualLayout>
          <c:xMode val="edge"/>
          <c:yMode val="edge"/>
          <c:x val="0.13481791688739703"/>
          <c:y val="3.165734686007727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Nombre de contrats au total</c:v>
          </c:tx>
          <c:spPr>
            <a:solidFill>
              <a:schemeClr val="accent1"/>
            </a:solidFill>
            <a:ln>
              <a:noFill/>
            </a:ln>
            <a:effectLst/>
          </c:spPr>
          <c:invertIfNegative val="0"/>
          <c:cat>
            <c:numLit>
              <c:formatCode>General</c:formatCode>
              <c:ptCount val="4"/>
              <c:pt idx="0">
                <c:v>2017</c:v>
              </c:pt>
              <c:pt idx="1">
                <c:v>2018</c:v>
              </c:pt>
              <c:pt idx="2">
                <c:v>2019</c:v>
              </c:pt>
              <c:pt idx="3">
                <c:v>2020</c:v>
              </c:pt>
            </c:numLit>
          </c:cat>
          <c:val>
            <c:numLit>
              <c:formatCode>_-* #\ ##0_-;\-* #\ ##0_-;_-* "-"??_-;_-@_-</c:formatCode>
              <c:ptCount val="4"/>
              <c:pt idx="0">
                <c:v>305271</c:v>
              </c:pt>
              <c:pt idx="1">
                <c:v>321038</c:v>
              </c:pt>
              <c:pt idx="2">
                <c:v>368968</c:v>
              </c:pt>
              <c:pt idx="3">
                <c:v>525600</c:v>
              </c:pt>
            </c:numLit>
          </c:val>
          <c:extLst>
            <c:ext xmlns:c16="http://schemas.microsoft.com/office/drawing/2014/chart" uri="{C3380CC4-5D6E-409C-BE32-E72D297353CC}">
              <c16:uniqueId val="{00000000-7B56-4C42-81F8-D608BCB66BCD}"/>
            </c:ext>
          </c:extLst>
        </c:ser>
        <c:dLbls>
          <c:showLegendKey val="0"/>
          <c:showVal val="0"/>
          <c:showCatName val="0"/>
          <c:showSerName val="0"/>
          <c:showPercent val="0"/>
          <c:showBubbleSize val="0"/>
        </c:dLbls>
        <c:gapWidth val="500"/>
        <c:overlap val="-32"/>
        <c:axId val="435317792"/>
        <c:axId val="435319104"/>
      </c:barChart>
      <c:scatterChart>
        <c:scatterStyle val="lineMarker"/>
        <c:varyColors val="0"/>
        <c:ser>
          <c:idx val="1"/>
          <c:order val="1"/>
          <c:tx>
            <c:v>Nombre de contrats déposés dans les systèmes d'information</c:v>
          </c:tx>
          <c:spPr>
            <a:ln w="25400" cap="rnd">
              <a:noFill/>
              <a:round/>
            </a:ln>
            <a:effectLst/>
          </c:spPr>
          <c:marker>
            <c:symbol val="circle"/>
            <c:size val="5"/>
            <c:spPr>
              <a:solidFill>
                <a:schemeClr val="accent6"/>
              </a:solidFill>
              <a:ln w="9525">
                <a:solidFill>
                  <a:schemeClr val="accent6"/>
                </a:solidFill>
              </a:ln>
              <a:effectLst/>
            </c:spPr>
          </c:marker>
          <c:yVal>
            <c:numLit>
              <c:formatCode>_-* #\ ##0_-;\-* #\ ##0_-;_-* "-"??_-;_-@_-</c:formatCode>
              <c:ptCount val="4"/>
              <c:pt idx="0">
                <c:v>299230</c:v>
              </c:pt>
              <c:pt idx="1">
                <c:v>315824</c:v>
              </c:pt>
              <c:pt idx="2">
                <c:v>377161</c:v>
              </c:pt>
              <c:pt idx="3">
                <c:v>521008</c:v>
              </c:pt>
            </c:numLit>
          </c:yVal>
          <c:smooth val="0"/>
          <c:extLst>
            <c:ext xmlns:c16="http://schemas.microsoft.com/office/drawing/2014/chart" uri="{C3380CC4-5D6E-409C-BE32-E72D297353CC}">
              <c16:uniqueId val="{00000001-7B56-4C42-81F8-D608BCB66BCD}"/>
            </c:ext>
          </c:extLst>
        </c:ser>
        <c:dLbls>
          <c:showLegendKey val="0"/>
          <c:showVal val="0"/>
          <c:showCatName val="0"/>
          <c:showSerName val="0"/>
          <c:showPercent val="0"/>
          <c:showBubbleSize val="0"/>
        </c:dLbls>
        <c:axId val="435317792"/>
        <c:axId val="435319104"/>
      </c:scatterChart>
      <c:catAx>
        <c:axId val="435317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 de début d'exécution des</a:t>
                </a:r>
                <a:r>
                  <a:rPr lang="en-US" baseline="0"/>
                  <a:t> contrats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319104"/>
        <c:crosses val="autoZero"/>
        <c:auto val="1"/>
        <c:lblAlgn val="ctr"/>
        <c:lblOffset val="100"/>
        <c:noMultiLvlLbl val="0"/>
      </c:catAx>
      <c:valAx>
        <c:axId val="435319104"/>
        <c:scaling>
          <c:orientation val="minMax"/>
          <c:max val="5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de contrats</a:t>
                </a:r>
                <a:r>
                  <a:rPr lang="fr-FR" baseline="0"/>
                  <a:t> d'apprentissage</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317792"/>
        <c:crosses val="autoZero"/>
        <c:crossBetween val="between"/>
        <c:majorUnit val="50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319087</xdr:colOff>
      <xdr:row>0</xdr:row>
      <xdr:rowOff>333375</xdr:rowOff>
    </xdr:from>
    <xdr:to>
      <xdr:col>11</xdr:col>
      <xdr:colOff>652462</xdr:colOff>
      <xdr:row>12</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271462</xdr:colOff>
      <xdr:row>0</xdr:row>
      <xdr:rowOff>228599</xdr:rowOff>
    </xdr:from>
    <xdr:to>
      <xdr:col>11</xdr:col>
      <xdr:colOff>676275</xdr:colOff>
      <xdr:row>14</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665735</xdr:colOff>
      <xdr:row>10</xdr:row>
      <xdr:rowOff>82551</xdr:rowOff>
    </xdr:from>
    <xdr:to>
      <xdr:col>14</xdr:col>
      <xdr:colOff>581024</xdr:colOff>
      <xdr:row>29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0.42867</cdr:x>
      <cdr:y>0.34069</cdr:y>
    </cdr:from>
    <cdr:to>
      <cdr:x>0.42888</cdr:x>
      <cdr:y>0.39421</cdr:y>
    </cdr:to>
    <cdr:cxnSp macro="">
      <cdr:nvCxnSpPr>
        <cdr:cNvPr id="3" name="Connecteur droit avec flèche 2"/>
        <cdr:cNvCxnSpPr/>
      </cdr:nvCxnSpPr>
      <cdr:spPr>
        <a:xfrm xmlns:a="http://schemas.openxmlformats.org/drawingml/2006/main">
          <a:off x="3199844" y="1383751"/>
          <a:ext cx="1569" cy="217357"/>
        </a:xfrm>
        <a:prstGeom xmlns:a="http://schemas.openxmlformats.org/drawingml/2006/main" prst="straightConnector1">
          <a:avLst/>
        </a:prstGeom>
        <a:ln xmlns:a="http://schemas.openxmlformats.org/drawingml/2006/main">
          <a:solidFill>
            <a:srgbClr val="FF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0.61654</cdr:x>
      <cdr:y>0.15233</cdr:y>
    </cdr:from>
    <cdr:to>
      <cdr:x>0.69285</cdr:x>
      <cdr:y>0.19652</cdr:y>
    </cdr:to>
    <cdr:sp macro="" textlink="">
      <cdr:nvSpPr>
        <cdr:cNvPr id="9" name="ZoneTexte 3"/>
        <cdr:cNvSpPr txBox="1"/>
      </cdr:nvSpPr>
      <cdr:spPr>
        <a:xfrm xmlns:a="http://schemas.openxmlformats.org/drawingml/2006/main">
          <a:off x="4701077" y="560549"/>
          <a:ext cx="581829" cy="16260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+10800</a:t>
          </a:r>
        </a:p>
      </cdr:txBody>
    </cdr:sp>
  </cdr:relSizeAnchor>
  <cdr:relSizeAnchor xmlns:cdr="http://schemas.openxmlformats.org/drawingml/2006/chartDrawing">
    <cdr:from>
      <cdr:x>0.60526</cdr:x>
      <cdr:y>0.17598</cdr:y>
    </cdr:from>
    <cdr:to>
      <cdr:x>0.60526</cdr:x>
      <cdr:y>0.21229</cdr:y>
    </cdr:to>
    <cdr:cxnSp macro="">
      <cdr:nvCxnSpPr>
        <cdr:cNvPr id="11" name="Connecteur droit avec flèche 10"/>
        <cdr:cNvCxnSpPr/>
      </cdr:nvCxnSpPr>
      <cdr:spPr>
        <a:xfrm xmlns:a="http://schemas.openxmlformats.org/drawingml/2006/main" flipV="1">
          <a:off x="4518011" y="714763"/>
          <a:ext cx="0" cy="147489"/>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0.4762</cdr:x>
      <cdr:y>0.35869</cdr:y>
    </cdr:from>
    <cdr:to>
      <cdr:x>0.54889</cdr:x>
      <cdr:y>0.40537</cdr:y>
    </cdr:to>
    <cdr:sp macro="" textlink="">
      <cdr:nvSpPr>
        <cdr:cNvPr id="16" name="ZoneTexte 3"/>
        <cdr:cNvSpPr txBox="1"/>
      </cdr:nvSpPr>
      <cdr:spPr>
        <a:xfrm xmlns:a="http://schemas.openxmlformats.org/drawingml/2006/main">
          <a:off x="3554640" y="1456872"/>
          <a:ext cx="542577" cy="18959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+3000</a:t>
          </a:r>
        </a:p>
      </cdr:txBody>
    </cdr:sp>
  </cdr:relSizeAnchor>
  <cdr:relSizeAnchor xmlns:cdr="http://schemas.openxmlformats.org/drawingml/2006/chartDrawing">
    <cdr:from>
      <cdr:x>0.67587</cdr:x>
      <cdr:y>0.81665</cdr:y>
    </cdr:from>
    <cdr:to>
      <cdr:x>0.67649</cdr:x>
      <cdr:y>0.89953</cdr:y>
    </cdr:to>
    <cdr:cxnSp macro="">
      <cdr:nvCxnSpPr>
        <cdr:cNvPr id="17" name="Connecteur droit avec flèche 16"/>
        <cdr:cNvCxnSpPr/>
      </cdr:nvCxnSpPr>
      <cdr:spPr>
        <a:xfrm xmlns:a="http://schemas.openxmlformats.org/drawingml/2006/main" flipH="1" flipV="1">
          <a:off x="5045061" y="3316904"/>
          <a:ext cx="4655" cy="336615"/>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0.55975</cdr:x>
      <cdr:y>0.16047</cdr:y>
    </cdr:from>
    <cdr:to>
      <cdr:x>0.55996</cdr:x>
      <cdr:y>0.21399</cdr:y>
    </cdr:to>
    <cdr:cxnSp macro="">
      <cdr:nvCxnSpPr>
        <cdr:cNvPr id="20" name="Connecteur droit avec flèche 19"/>
        <cdr:cNvCxnSpPr/>
      </cdr:nvCxnSpPr>
      <cdr:spPr>
        <a:xfrm xmlns:a="http://schemas.openxmlformats.org/drawingml/2006/main">
          <a:off x="4178300" y="651782"/>
          <a:ext cx="1569" cy="217357"/>
        </a:xfrm>
        <a:prstGeom xmlns:a="http://schemas.openxmlformats.org/drawingml/2006/main" prst="straightConnector1">
          <a:avLst/>
        </a:prstGeom>
        <a:ln xmlns:a="http://schemas.openxmlformats.org/drawingml/2006/main">
          <a:solidFill>
            <a:srgbClr val="FF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0.34252</cdr:x>
      <cdr:y>0.45082</cdr:y>
    </cdr:from>
    <cdr:to>
      <cdr:x>0.41521</cdr:x>
      <cdr:y>0.4975</cdr:y>
    </cdr:to>
    <cdr:sp macro="" textlink="">
      <cdr:nvSpPr>
        <cdr:cNvPr id="21" name="ZoneTexte 3"/>
        <cdr:cNvSpPr txBox="1"/>
      </cdr:nvSpPr>
      <cdr:spPr>
        <a:xfrm xmlns:a="http://schemas.openxmlformats.org/drawingml/2006/main">
          <a:off x="2556782" y="1831067"/>
          <a:ext cx="542577" cy="18959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+6200</a:t>
          </a:r>
        </a:p>
      </cdr:txBody>
    </cdr:sp>
  </cdr:relSizeAnchor>
  <cdr:relSizeAnchor xmlns:cdr="http://schemas.openxmlformats.org/drawingml/2006/chartDrawing">
    <cdr:from>
      <cdr:x>0.20885</cdr:x>
      <cdr:y>0.45362</cdr:y>
    </cdr:from>
    <cdr:to>
      <cdr:x>0.28154</cdr:x>
      <cdr:y>0.50029</cdr:y>
    </cdr:to>
    <cdr:sp macro="" textlink="">
      <cdr:nvSpPr>
        <cdr:cNvPr id="22" name="ZoneTexte 3"/>
        <cdr:cNvSpPr txBox="1"/>
      </cdr:nvSpPr>
      <cdr:spPr>
        <a:xfrm xmlns:a="http://schemas.openxmlformats.org/drawingml/2006/main">
          <a:off x="1563722" y="1842427"/>
          <a:ext cx="544250" cy="18955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+6300</a:t>
          </a:r>
        </a:p>
      </cdr:txBody>
    </cdr:sp>
  </cdr:relSizeAnchor>
  <cdr:relSizeAnchor xmlns:cdr="http://schemas.openxmlformats.org/drawingml/2006/chartDrawing">
    <cdr:from>
      <cdr:x>0.3348</cdr:x>
      <cdr:y>0.42277</cdr:y>
    </cdr:from>
    <cdr:to>
      <cdr:x>0.3348</cdr:x>
      <cdr:y>0.45908</cdr:y>
    </cdr:to>
    <cdr:cxnSp macro="">
      <cdr:nvCxnSpPr>
        <cdr:cNvPr id="23" name="Connecteur droit avec flèche 22"/>
        <cdr:cNvCxnSpPr/>
      </cdr:nvCxnSpPr>
      <cdr:spPr>
        <a:xfrm xmlns:a="http://schemas.openxmlformats.org/drawingml/2006/main" flipV="1">
          <a:off x="2554704" y="1555717"/>
          <a:ext cx="0" cy="133614"/>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0.20034</cdr:x>
      <cdr:y>0.44395</cdr:y>
    </cdr:from>
    <cdr:to>
      <cdr:x>0.20034</cdr:x>
      <cdr:y>0.48027</cdr:y>
    </cdr:to>
    <cdr:cxnSp macro="">
      <cdr:nvCxnSpPr>
        <cdr:cNvPr id="24" name="Connecteur droit avec flèche 23"/>
        <cdr:cNvCxnSpPr/>
      </cdr:nvCxnSpPr>
      <cdr:spPr>
        <a:xfrm xmlns:a="http://schemas.openxmlformats.org/drawingml/2006/main" flipV="1">
          <a:off x="1527580" y="1633672"/>
          <a:ext cx="0" cy="133651"/>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0.67672</cdr:x>
      <cdr:y>0.67975</cdr:y>
    </cdr:from>
    <cdr:to>
      <cdr:x>0.67801</cdr:x>
      <cdr:y>0.73202</cdr:y>
    </cdr:to>
    <cdr:cxnSp macro="">
      <cdr:nvCxnSpPr>
        <cdr:cNvPr id="25" name="Connecteur droit avec flèche 24"/>
        <cdr:cNvCxnSpPr/>
      </cdr:nvCxnSpPr>
      <cdr:spPr>
        <a:xfrm xmlns:a="http://schemas.openxmlformats.org/drawingml/2006/main">
          <a:off x="5051426" y="2760889"/>
          <a:ext cx="9630" cy="212272"/>
        </a:xfrm>
        <a:prstGeom xmlns:a="http://schemas.openxmlformats.org/drawingml/2006/main" prst="straightConnector1">
          <a:avLst/>
        </a:prstGeom>
        <a:ln xmlns:a="http://schemas.openxmlformats.org/drawingml/2006/main">
          <a:solidFill>
            <a:srgbClr val="FF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0.69039</cdr:x>
      <cdr:y>0.64904</cdr:y>
    </cdr:from>
    <cdr:to>
      <cdr:x>0.9879</cdr:x>
      <cdr:y>0.74598</cdr:y>
    </cdr:to>
    <cdr:sp macro="" textlink="">
      <cdr:nvSpPr>
        <cdr:cNvPr id="28" name="ZoneTexte 3"/>
        <cdr:cNvSpPr txBox="1"/>
      </cdr:nvSpPr>
      <cdr:spPr>
        <a:xfrm xmlns:a="http://schemas.openxmlformats.org/drawingml/2006/main">
          <a:off x="5153477" y="2636157"/>
          <a:ext cx="2220793" cy="3937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000">
              <a:solidFill>
                <a:schemeClr val="tx1">
                  <a:lumMod val="65000"/>
                  <a:lumOff val="35000"/>
                </a:schemeClr>
              </a:solidFill>
            </a:rPr>
            <a:t>Doublons décomptés pour</a:t>
          </a:r>
          <a:r>
            <a:rPr lang="fr-FR" sz="1000" baseline="0">
              <a:solidFill>
                <a:schemeClr val="tx1">
                  <a:lumMod val="65000"/>
                  <a:lumOff val="35000"/>
                </a:schemeClr>
              </a:solidFill>
            </a:rPr>
            <a:t> arriver au total</a:t>
          </a:r>
          <a:endParaRPr lang="fr-FR" sz="1000">
            <a:solidFill>
              <a:schemeClr val="tx1">
                <a:lumMod val="65000"/>
                <a:lumOff val="35000"/>
              </a:schemeClr>
            </a:solidFill>
          </a:endParaRPr>
        </a:p>
      </cdr:txBody>
    </cdr:sp>
  </cdr:relSizeAnchor>
  <cdr:relSizeAnchor xmlns:cdr="http://schemas.openxmlformats.org/drawingml/2006/chartDrawing">
    <cdr:from>
      <cdr:x>0.4699</cdr:x>
      <cdr:y>0.36013</cdr:y>
    </cdr:from>
    <cdr:to>
      <cdr:x>0.4699</cdr:x>
      <cdr:y>0.39644</cdr:y>
    </cdr:to>
    <cdr:cxnSp macro="">
      <cdr:nvCxnSpPr>
        <cdr:cNvPr id="29" name="Connecteur droit avec flèche 28"/>
        <cdr:cNvCxnSpPr/>
      </cdr:nvCxnSpPr>
      <cdr:spPr>
        <a:xfrm xmlns:a="http://schemas.openxmlformats.org/drawingml/2006/main" flipV="1">
          <a:off x="3582952" y="1325215"/>
          <a:ext cx="0" cy="133614"/>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0.69343</cdr:x>
      <cdr:y>0.78305</cdr:y>
    </cdr:from>
    <cdr:to>
      <cdr:x>0.99094</cdr:x>
      <cdr:y>0.95536</cdr:y>
    </cdr:to>
    <cdr:sp macro="" textlink="">
      <cdr:nvSpPr>
        <cdr:cNvPr id="30" name="ZoneTexte 3"/>
        <cdr:cNvSpPr txBox="1"/>
      </cdr:nvSpPr>
      <cdr:spPr>
        <a:xfrm xmlns:a="http://schemas.openxmlformats.org/drawingml/2006/main">
          <a:off x="5176157" y="3180443"/>
          <a:ext cx="2220793" cy="699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000">
              <a:solidFill>
                <a:schemeClr val="tx1">
                  <a:lumMod val="65000"/>
                  <a:lumOff val="35000"/>
                </a:schemeClr>
              </a:solidFill>
            </a:rPr>
            <a:t>Redressements pour tenir compte de la couverture incomplète du système d'information (jusqu'en 2019) ou des délais de remontée (à partir de 2020)</a:t>
          </a:r>
        </a:p>
      </cdr:txBody>
    </cdr:sp>
  </cdr:relSizeAnchor>
  <cdr:relSizeAnchor xmlns:cdr="http://schemas.openxmlformats.org/drawingml/2006/chartDrawing">
    <cdr:from>
      <cdr:x>0.47173</cdr:x>
      <cdr:y>0.16606</cdr:y>
    </cdr:from>
    <cdr:to>
      <cdr:x>0.54806</cdr:x>
      <cdr:y>0.20794</cdr:y>
    </cdr:to>
    <cdr:sp macro="" textlink="">
      <cdr:nvSpPr>
        <cdr:cNvPr id="44" name="ZoneTexte 4"/>
        <cdr:cNvSpPr txBox="1"/>
      </cdr:nvSpPr>
      <cdr:spPr>
        <a:xfrm xmlns:a="http://schemas.openxmlformats.org/drawingml/2006/main">
          <a:off x="3531960" y="674461"/>
          <a:ext cx="571501" cy="17008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-6200</a:t>
          </a:r>
        </a:p>
      </cdr:txBody>
    </cdr:sp>
  </cdr:relSizeAnchor>
  <cdr:relSizeAnchor xmlns:cdr="http://schemas.openxmlformats.org/drawingml/2006/chartDrawing">
    <cdr:from>
      <cdr:x>0.34429</cdr:x>
      <cdr:y>0.34194</cdr:y>
    </cdr:from>
    <cdr:to>
      <cdr:x>0.42326</cdr:x>
      <cdr:y>0.38025</cdr:y>
    </cdr:to>
    <cdr:sp macro="" textlink="">
      <cdr:nvSpPr>
        <cdr:cNvPr id="18" name="ZoneTexte 3"/>
        <cdr:cNvSpPr txBox="1"/>
      </cdr:nvSpPr>
      <cdr:spPr>
        <a:xfrm xmlns:a="http://schemas.openxmlformats.org/drawingml/2006/main">
          <a:off x="2577754" y="1388836"/>
          <a:ext cx="591314" cy="15557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a:t>-11200</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8"/>
  <sheetViews>
    <sheetView tabSelected="1" workbookViewId="0">
      <selection activeCell="A13" sqref="A13"/>
    </sheetView>
  </sheetViews>
  <sheetFormatPr baseColWidth="10" defaultColWidth="11.42578125" defaultRowHeight="11.25" x14ac:dyDescent="0.2"/>
  <cols>
    <col min="1" max="1" width="172.7109375" style="131" customWidth="1"/>
    <col min="2" max="16384" width="11.42578125" style="130"/>
  </cols>
  <sheetData>
    <row r="1" spans="1:3" s="108" customFormat="1" ht="15.75" x14ac:dyDescent="0.25">
      <c r="A1" s="106" t="s">
        <v>129</v>
      </c>
      <c r="B1" s="107"/>
      <c r="C1" s="107"/>
    </row>
    <row r="2" spans="1:3" s="111" customFormat="1" ht="15.75" x14ac:dyDescent="0.25">
      <c r="A2" s="109"/>
      <c r="B2" s="110"/>
      <c r="C2" s="110"/>
    </row>
    <row r="3" spans="1:3" s="113" customFormat="1" ht="15" x14ac:dyDescent="0.25">
      <c r="A3" s="112" t="s">
        <v>65</v>
      </c>
    </row>
    <row r="4" spans="1:3" s="111" customFormat="1" ht="9.75" customHeight="1" x14ac:dyDescent="0.25">
      <c r="A4" s="114"/>
      <c r="B4" s="110"/>
      <c r="C4" s="110"/>
    </row>
    <row r="5" spans="1:3" s="111" customFormat="1" ht="48" x14ac:dyDescent="0.25">
      <c r="A5" s="115" t="s">
        <v>66</v>
      </c>
      <c r="B5" s="110"/>
      <c r="C5" s="110"/>
    </row>
    <row r="6" spans="1:3" s="117" customFormat="1" ht="27.75" customHeight="1" x14ac:dyDescent="0.25">
      <c r="A6" s="112" t="s">
        <v>67</v>
      </c>
      <c r="B6" s="116"/>
      <c r="C6" s="116"/>
    </row>
    <row r="7" spans="1:3" s="113" customFormat="1" ht="12.75" x14ac:dyDescent="0.25">
      <c r="A7" s="118"/>
    </row>
    <row r="8" spans="1:3" s="113" customFormat="1" ht="12" x14ac:dyDescent="0.25">
      <c r="A8" s="119" t="s">
        <v>68</v>
      </c>
    </row>
    <row r="9" spans="1:3" s="113" customFormat="1" ht="6" customHeight="1" x14ac:dyDescent="0.25">
      <c r="A9" s="120"/>
    </row>
    <row r="10" spans="1:3" s="113" customFormat="1" ht="15" x14ac:dyDescent="0.25">
      <c r="A10" s="112" t="s">
        <v>69</v>
      </c>
    </row>
    <row r="11" spans="1:3" s="122" customFormat="1" ht="15" x14ac:dyDescent="0.25">
      <c r="A11" s="121" t="s">
        <v>131</v>
      </c>
    </row>
    <row r="12" spans="1:3" s="122" customFormat="1" ht="15" x14ac:dyDescent="0.25">
      <c r="A12" s="121" t="s">
        <v>133</v>
      </c>
    </row>
    <row r="13" spans="1:3" s="122" customFormat="1" ht="15" x14ac:dyDescent="0.25">
      <c r="A13" s="121" t="s">
        <v>70</v>
      </c>
    </row>
    <row r="14" spans="1:3" s="122" customFormat="1" ht="15" x14ac:dyDescent="0.25">
      <c r="A14" s="121" t="s">
        <v>71</v>
      </c>
    </row>
    <row r="15" spans="1:3" s="122" customFormat="1" ht="15" x14ac:dyDescent="0.25">
      <c r="A15" s="121" t="s">
        <v>72</v>
      </c>
    </row>
    <row r="16" spans="1:3" s="122" customFormat="1" ht="12.75" x14ac:dyDescent="0.25">
      <c r="A16" s="123"/>
    </row>
    <row r="17" spans="1:2" s="126" customFormat="1" ht="12.75" x14ac:dyDescent="0.25">
      <c r="A17" s="124" t="s">
        <v>73</v>
      </c>
      <c r="B17" s="125"/>
    </row>
    <row r="18" spans="1:2" s="126" customFormat="1" x14ac:dyDescent="0.25">
      <c r="A18" s="127"/>
      <c r="B18" s="125"/>
    </row>
    <row r="19" spans="1:2" s="126" customFormat="1" ht="12" x14ac:dyDescent="0.2">
      <c r="A19" s="128" t="s">
        <v>74</v>
      </c>
      <c r="B19" s="125"/>
    </row>
    <row r="20" spans="1:2" s="126" customFormat="1" x14ac:dyDescent="0.25">
      <c r="A20" s="129"/>
      <c r="B20" s="125"/>
    </row>
    <row r="21" spans="1:2" s="126" customFormat="1" x14ac:dyDescent="0.25">
      <c r="A21" s="125"/>
      <c r="B21" s="125"/>
    </row>
    <row r="22" spans="1:2" s="126" customFormat="1" x14ac:dyDescent="0.25">
      <c r="A22" s="125"/>
    </row>
    <row r="23" spans="1:2" s="126" customFormat="1" x14ac:dyDescent="0.25">
      <c r="A23" s="125"/>
    </row>
    <row r="24" spans="1:2" s="126" customFormat="1" x14ac:dyDescent="0.25">
      <c r="A24" s="125"/>
    </row>
    <row r="25" spans="1:2" s="126" customFormat="1" x14ac:dyDescent="0.25">
      <c r="A25" s="125"/>
    </row>
    <row r="26" spans="1:2" x14ac:dyDescent="0.2">
      <c r="A26" s="125"/>
    </row>
    <row r="27" spans="1:2" x14ac:dyDescent="0.2">
      <c r="A27" s="125"/>
    </row>
    <row r="28" spans="1:2" x14ac:dyDescent="0.2">
      <c r="A28" s="125"/>
    </row>
  </sheetData>
  <hyperlinks>
    <hyperlink ref="A19" r:id="rId1" display="mailto:DARES.communication@dares.travail.gouv.fr"/>
    <hyperlink ref="A13" location="'Tableau 1'!A1" display="TABLEAU 1 | Les employeurs utilisateurs des nouveaux contrats d’apprentissage, secteurs privé et public"/>
    <hyperlink ref="A11" location="'Graphique 1'!A1" display="GRAPHIQUE 1 | Entrées en apprentissage selon le niveau de formation préparé, secteurs privé et public"/>
    <hyperlink ref="A12" location="'Graphique 2'!A1" display="GRAPHIQUE 2 | Entrées en selon l'âge de l'apprenti, secteurs privé et public, secteurs privé et public"/>
    <hyperlink ref="A14" location="'Encadré - Graphique A'!A1" display="ENCADRÉ - GRAPHIQUE A | Décompte du nombre de contrats d'apprentissage débutés chaque année"/>
    <hyperlink ref="A15" location="'Tableau complémentaire A'!A1" display="TABLEAU COMPLÉMENTAIRE A | Nombre de contrats débutés par mois, secteurs public et privé"/>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D1"/>
    </sheetView>
  </sheetViews>
  <sheetFormatPr baseColWidth="10" defaultRowHeight="15" x14ac:dyDescent="0.25"/>
  <cols>
    <col min="1" max="1" width="34.140625" bestFit="1" customWidth="1"/>
    <col min="4" max="4" width="14.7109375" customWidth="1"/>
    <col min="5" max="5" width="18.85546875" customWidth="1"/>
    <col min="6" max="6" width="6.42578125" customWidth="1"/>
  </cols>
  <sheetData>
    <row r="1" spans="1:9" ht="31.5" customHeight="1" x14ac:dyDescent="0.25">
      <c r="A1" s="139" t="s">
        <v>130</v>
      </c>
      <c r="B1" s="139"/>
      <c r="C1" s="139"/>
      <c r="D1" s="139"/>
      <c r="E1" s="57" t="s">
        <v>1</v>
      </c>
    </row>
    <row r="2" spans="1:9" x14ac:dyDescent="0.25">
      <c r="A2" s="58"/>
      <c r="B2" s="140" t="s">
        <v>2</v>
      </c>
      <c r="C2" s="141"/>
      <c r="D2" s="142"/>
      <c r="E2" s="143" t="s">
        <v>3</v>
      </c>
    </row>
    <row r="3" spans="1:9" ht="35.25" customHeight="1" x14ac:dyDescent="0.25">
      <c r="A3" s="60"/>
      <c r="B3" s="61">
        <v>2018</v>
      </c>
      <c r="C3" s="62">
        <v>2019</v>
      </c>
      <c r="D3" s="63" t="s">
        <v>4</v>
      </c>
      <c r="E3" s="144"/>
    </row>
    <row r="4" spans="1:9" x14ac:dyDescent="0.25">
      <c r="A4" s="64" t="s">
        <v>5</v>
      </c>
      <c r="B4" s="9">
        <v>321038</v>
      </c>
      <c r="C4" s="10">
        <v>368968</v>
      </c>
      <c r="D4" s="11">
        <v>525600</v>
      </c>
      <c r="E4" s="65">
        <f>D4/C4-1</f>
        <v>0.42451377897270226</v>
      </c>
    </row>
    <row r="5" spans="1:9" x14ac:dyDescent="0.25">
      <c r="A5" s="66" t="s">
        <v>43</v>
      </c>
      <c r="B5" s="67"/>
      <c r="C5" s="68"/>
      <c r="D5" s="69"/>
      <c r="E5" s="70"/>
    </row>
    <row r="6" spans="1:9" x14ac:dyDescent="0.25">
      <c r="A6" s="71" t="s">
        <v>44</v>
      </c>
      <c r="B6" s="72">
        <v>0.40587042960186298</v>
      </c>
      <c r="C6" s="73">
        <v>0.35993048550670798</v>
      </c>
      <c r="D6" s="74">
        <v>0.27135931042959799</v>
      </c>
      <c r="E6" s="75">
        <f>(D6*D$4)/(C6*C$4)-1</f>
        <v>7.3971481507889791E-2</v>
      </c>
      <c r="G6" s="76">
        <f>B6*B$4</f>
        <v>130299.83097852289</v>
      </c>
      <c r="H6" s="76">
        <f>C6*C$4</f>
        <v>132802.83137643902</v>
      </c>
      <c r="I6" s="76">
        <f>D6*D$4</f>
        <v>142626.45356179669</v>
      </c>
    </row>
    <row r="7" spans="1:9" x14ac:dyDescent="0.25">
      <c r="A7" s="71" t="s">
        <v>45</v>
      </c>
      <c r="B7" s="72">
        <v>0.20218358988828999</v>
      </c>
      <c r="C7" s="73">
        <v>0.19225996437412099</v>
      </c>
      <c r="D7" s="74">
        <v>0.16305134635849899</v>
      </c>
      <c r="E7" s="75">
        <f t="shared" ref="E7:E9" si="0">(D7*D$4)/(C7*C$4)-1</f>
        <v>0.2080980578762488</v>
      </c>
      <c r="G7" s="76">
        <f t="shared" ref="G7:I9" si="1">B7*B$4</f>
        <v>64908.615330556844</v>
      </c>
      <c r="H7" s="76">
        <f t="shared" si="1"/>
        <v>70937.774535190678</v>
      </c>
      <c r="I7" s="76">
        <f t="shared" si="1"/>
        <v>85699.787646027078</v>
      </c>
    </row>
    <row r="8" spans="1:9" x14ac:dyDescent="0.25">
      <c r="A8" s="71" t="s">
        <v>46</v>
      </c>
      <c r="B8" s="72">
        <v>0.18285288267764899</v>
      </c>
      <c r="C8" s="73">
        <v>0.187235014458037</v>
      </c>
      <c r="D8" s="74">
        <v>0.21493425199722199</v>
      </c>
      <c r="E8" s="75">
        <f t="shared" si="0"/>
        <v>0.63525398510252407</v>
      </c>
      <c r="G8" s="76">
        <f t="shared" si="1"/>
        <v>58702.723749067074</v>
      </c>
      <c r="H8" s="76">
        <f t="shared" si="1"/>
        <v>69083.728814553004</v>
      </c>
      <c r="I8" s="76">
        <f t="shared" si="1"/>
        <v>112969.44284973988</v>
      </c>
    </row>
    <row r="9" spans="1:9" x14ac:dyDescent="0.25">
      <c r="A9" s="77" t="s">
        <v>47</v>
      </c>
      <c r="B9" s="78">
        <v>0.20909309783219701</v>
      </c>
      <c r="C9" s="79">
        <v>0.26057453566113498</v>
      </c>
      <c r="D9" s="80">
        <v>0.35065509121468103</v>
      </c>
      <c r="E9" s="81">
        <f t="shared" si="0"/>
        <v>0.9169678565669066</v>
      </c>
      <c r="G9" s="76">
        <f t="shared" si="1"/>
        <v>67126.829941852862</v>
      </c>
      <c r="H9" s="76">
        <f t="shared" si="1"/>
        <v>96143.665273817649</v>
      </c>
      <c r="I9" s="76">
        <f t="shared" si="1"/>
        <v>184304.31594243634</v>
      </c>
    </row>
    <row r="10" spans="1:9" x14ac:dyDescent="0.25">
      <c r="A10" s="145" t="s">
        <v>38</v>
      </c>
      <c r="B10" s="145"/>
      <c r="C10" s="145"/>
      <c r="D10" s="145"/>
      <c r="E10" s="145"/>
      <c r="G10" s="76"/>
      <c r="H10" s="76"/>
      <c r="I10" s="76"/>
    </row>
    <row r="11" spans="1:9" ht="29.25" customHeight="1" x14ac:dyDescent="0.25">
      <c r="A11" s="146" t="s">
        <v>48</v>
      </c>
      <c r="B11" s="146"/>
      <c r="C11" s="146"/>
      <c r="D11" s="146"/>
      <c r="E11" s="146"/>
    </row>
    <row r="12" spans="1:9" x14ac:dyDescent="0.25">
      <c r="A12" s="138" t="s">
        <v>41</v>
      </c>
      <c r="B12" s="138"/>
      <c r="C12" s="138"/>
      <c r="D12" s="138"/>
      <c r="E12" s="138"/>
    </row>
    <row r="13" spans="1:9" x14ac:dyDescent="0.25">
      <c r="A13" s="138" t="s">
        <v>42</v>
      </c>
      <c r="B13" s="138"/>
      <c r="C13" s="138"/>
      <c r="D13" s="138"/>
      <c r="E13" s="138"/>
    </row>
  </sheetData>
  <mergeCells count="7">
    <mergeCell ref="A13:E13"/>
    <mergeCell ref="A1:D1"/>
    <mergeCell ref="B2:D2"/>
    <mergeCell ref="E2:E3"/>
    <mergeCell ref="A10:E10"/>
    <mergeCell ref="A11:E11"/>
    <mergeCell ref="A12:E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D1"/>
    </sheetView>
  </sheetViews>
  <sheetFormatPr baseColWidth="10" defaultRowHeight="15" x14ac:dyDescent="0.25"/>
  <cols>
    <col min="1" max="1" width="34.140625" bestFit="1" customWidth="1"/>
    <col min="4" max="4" width="14.7109375" customWidth="1"/>
    <col min="5" max="5" width="17.5703125" customWidth="1"/>
    <col min="6" max="6" width="6.42578125" customWidth="1"/>
  </cols>
  <sheetData>
    <row r="1" spans="1:9" ht="31.5" customHeight="1" x14ac:dyDescent="0.25">
      <c r="A1" s="139" t="s">
        <v>132</v>
      </c>
      <c r="B1" s="139"/>
      <c r="C1" s="139"/>
      <c r="D1" s="139"/>
      <c r="E1" s="57" t="s">
        <v>1</v>
      </c>
    </row>
    <row r="2" spans="1:9" x14ac:dyDescent="0.25">
      <c r="A2" s="58"/>
      <c r="B2" s="140" t="s">
        <v>2</v>
      </c>
      <c r="C2" s="141"/>
      <c r="D2" s="142"/>
      <c r="E2" s="143" t="s">
        <v>3</v>
      </c>
    </row>
    <row r="3" spans="1:9" ht="33" customHeight="1" x14ac:dyDescent="0.25">
      <c r="A3" s="60"/>
      <c r="B3" s="61">
        <v>2018</v>
      </c>
      <c r="C3" s="62">
        <v>2019</v>
      </c>
      <c r="D3" s="63" t="s">
        <v>4</v>
      </c>
      <c r="E3" s="144"/>
    </row>
    <row r="4" spans="1:9" x14ac:dyDescent="0.25">
      <c r="A4" s="64" t="s">
        <v>5</v>
      </c>
      <c r="B4" s="9">
        <v>321038</v>
      </c>
      <c r="C4" s="10">
        <v>368968</v>
      </c>
      <c r="D4" s="11">
        <v>525600</v>
      </c>
      <c r="E4" s="65">
        <f>D4/C4-1</f>
        <v>0.42451377897270226</v>
      </c>
    </row>
    <row r="5" spans="1:9" x14ac:dyDescent="0.25">
      <c r="A5" s="66" t="s">
        <v>49</v>
      </c>
      <c r="B5" s="27"/>
      <c r="C5" s="28"/>
      <c r="D5" s="29"/>
      <c r="E5" s="82"/>
    </row>
    <row r="6" spans="1:9" x14ac:dyDescent="0.25">
      <c r="A6" s="71" t="s">
        <v>50</v>
      </c>
      <c r="B6" s="72">
        <v>0.35968009253712202</v>
      </c>
      <c r="C6" s="73">
        <v>0.31638995717380902</v>
      </c>
      <c r="D6" s="74">
        <v>0.21530140029087699</v>
      </c>
      <c r="E6" s="22">
        <f>((D6*D$4)/(C6*C$4))-1</f>
        <v>-3.0627223170721973E-2</v>
      </c>
      <c r="G6" s="83">
        <f>B6*B$4</f>
        <v>115470.97754793258</v>
      </c>
      <c r="H6" s="83">
        <f t="shared" ref="G6:I9" si="0">C6*C$4</f>
        <v>116737.76971850597</v>
      </c>
      <c r="I6" s="83">
        <f t="shared" si="0"/>
        <v>113162.41599288494</v>
      </c>
    </row>
    <row r="7" spans="1:9" x14ac:dyDescent="0.25">
      <c r="A7" s="71" t="s">
        <v>51</v>
      </c>
      <c r="B7" s="72">
        <v>0.358317925581356</v>
      </c>
      <c r="C7" s="73">
        <v>0.36487502922755599</v>
      </c>
      <c r="D7" s="74">
        <v>0.376148066209677</v>
      </c>
      <c r="E7" s="22">
        <f>((D7*D$4)/(C7*C$4))-1</f>
        <v>0.46852500261246832</v>
      </c>
      <c r="G7" s="83">
        <f t="shared" si="0"/>
        <v>115033.67019278737</v>
      </c>
      <c r="H7" s="83">
        <f t="shared" si="0"/>
        <v>134627.20978403289</v>
      </c>
      <c r="I7" s="83">
        <f t="shared" si="0"/>
        <v>197703.42359980624</v>
      </c>
    </row>
    <row r="8" spans="1:9" x14ac:dyDescent="0.25">
      <c r="A8" s="71" t="s">
        <v>52</v>
      </c>
      <c r="B8" s="72">
        <v>0.25061439020958598</v>
      </c>
      <c r="C8" s="73">
        <v>0.27742532254785102</v>
      </c>
      <c r="D8" s="74">
        <v>0.35316008863996401</v>
      </c>
      <c r="E8" s="22">
        <f t="shared" ref="E8:E9" si="1">((D8*D$4)/(C8*C$4))-1</f>
        <v>0.81339398952695419</v>
      </c>
      <c r="G8" s="83">
        <f t="shared" si="0"/>
        <v>80456.742604105064</v>
      </c>
      <c r="H8" s="83">
        <f t="shared" si="0"/>
        <v>102361.06640983549</v>
      </c>
      <c r="I8" s="83">
        <f t="shared" si="0"/>
        <v>185620.94258916509</v>
      </c>
    </row>
    <row r="9" spans="1:9" x14ac:dyDescent="0.25">
      <c r="A9" s="77" t="s">
        <v>53</v>
      </c>
      <c r="B9" s="78">
        <v>3.1387591671936603E-2</v>
      </c>
      <c r="C9" s="79">
        <v>4.1309691050782797E-2</v>
      </c>
      <c r="D9" s="80">
        <v>5.5390444859481497E-2</v>
      </c>
      <c r="E9" s="40">
        <f t="shared" si="1"/>
        <v>0.91007121860970397</v>
      </c>
      <c r="G9" s="83">
        <f t="shared" si="0"/>
        <v>10076.609655175183</v>
      </c>
      <c r="H9" s="83">
        <f t="shared" si="0"/>
        <v>15241.954087625227</v>
      </c>
      <c r="I9" s="83">
        <f t="shared" si="0"/>
        <v>29113.217818143476</v>
      </c>
    </row>
    <row r="10" spans="1:9" x14ac:dyDescent="0.25">
      <c r="A10" s="145" t="s">
        <v>38</v>
      </c>
      <c r="B10" s="145"/>
      <c r="C10" s="145"/>
      <c r="D10" s="145"/>
      <c r="E10" s="145"/>
      <c r="G10" s="83"/>
      <c r="H10" s="83"/>
      <c r="I10" s="83"/>
    </row>
    <row r="11" spans="1:9" ht="29.25" customHeight="1" x14ac:dyDescent="0.25">
      <c r="A11" s="146" t="s">
        <v>54</v>
      </c>
      <c r="B11" s="146"/>
      <c r="C11" s="146"/>
      <c r="D11" s="146"/>
      <c r="E11" s="146"/>
    </row>
    <row r="12" spans="1:9" x14ac:dyDescent="0.25">
      <c r="A12" s="138" t="s">
        <v>41</v>
      </c>
      <c r="B12" s="138"/>
      <c r="C12" s="138"/>
      <c r="D12" s="138"/>
      <c r="E12" s="138"/>
    </row>
    <row r="13" spans="1:9" x14ac:dyDescent="0.25">
      <c r="A13" s="138" t="s">
        <v>42</v>
      </c>
      <c r="B13" s="138"/>
      <c r="C13" s="138"/>
      <c r="D13" s="138"/>
      <c r="E13" s="138"/>
    </row>
  </sheetData>
  <mergeCells count="7">
    <mergeCell ref="A13:E13"/>
    <mergeCell ref="A1:D1"/>
    <mergeCell ref="B2:D2"/>
    <mergeCell ref="E2:E3"/>
    <mergeCell ref="A10:E10"/>
    <mergeCell ref="A11:E11"/>
    <mergeCell ref="A12:E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4" workbookViewId="0">
      <selection activeCell="A35" sqref="A35"/>
    </sheetView>
  </sheetViews>
  <sheetFormatPr baseColWidth="10" defaultColWidth="9.140625" defaultRowHeight="15" x14ac:dyDescent="0.25"/>
  <cols>
    <col min="1" max="1" width="75.42578125" style="2" customWidth="1"/>
    <col min="2" max="2" width="10.7109375" style="2" customWidth="1"/>
    <col min="3" max="4" width="10.42578125" style="2" customWidth="1"/>
    <col min="5" max="5" width="17.42578125" style="2" customWidth="1"/>
    <col min="6" max="6" width="3.7109375" style="2" customWidth="1"/>
    <col min="7" max="8" width="8.7109375" style="2" customWidth="1"/>
    <col min="9" max="16384" width="9.140625" style="2"/>
  </cols>
  <sheetData>
    <row r="1" spans="1:9" x14ac:dyDescent="0.25">
      <c r="A1" s="149" t="s">
        <v>0</v>
      </c>
      <c r="B1" s="149"/>
      <c r="C1" s="149"/>
      <c r="D1" s="149"/>
      <c r="E1" s="1" t="s">
        <v>1</v>
      </c>
    </row>
    <row r="2" spans="1:9" x14ac:dyDescent="0.25">
      <c r="A2" s="3"/>
      <c r="B2" s="150" t="s">
        <v>2</v>
      </c>
      <c r="C2" s="151"/>
      <c r="D2" s="152"/>
      <c r="E2" s="153" t="s">
        <v>3</v>
      </c>
    </row>
    <row r="3" spans="1:9" ht="37.5" customHeight="1" x14ac:dyDescent="0.25">
      <c r="A3" s="4"/>
      <c r="B3" s="5">
        <v>2018</v>
      </c>
      <c r="C3" s="6">
        <v>2019</v>
      </c>
      <c r="D3" s="7" t="s">
        <v>4</v>
      </c>
      <c r="E3" s="154"/>
    </row>
    <row r="4" spans="1:9" x14ac:dyDescent="0.25">
      <c r="A4" s="8" t="s">
        <v>5</v>
      </c>
      <c r="B4" s="9">
        <f>SUM(B6:B7)</f>
        <v>321038</v>
      </c>
      <c r="C4" s="10">
        <f>SUM(C6:C7)</f>
        <v>368968</v>
      </c>
      <c r="D4" s="11">
        <f>SUM(D6:D7)</f>
        <v>525600</v>
      </c>
      <c r="E4" s="12">
        <f>D4/C4-1</f>
        <v>0.42451377897270226</v>
      </c>
    </row>
    <row r="5" spans="1:9" x14ac:dyDescent="0.25">
      <c r="A5" s="13" t="s">
        <v>6</v>
      </c>
      <c r="B5" s="14"/>
      <c r="C5" s="15"/>
      <c r="D5" s="16"/>
      <c r="E5" s="17"/>
    </row>
    <row r="6" spans="1:9" x14ac:dyDescent="0.25">
      <c r="A6" s="18" t="s">
        <v>7</v>
      </c>
      <c r="B6" s="19">
        <v>305895</v>
      </c>
      <c r="C6" s="20">
        <v>354368</v>
      </c>
      <c r="D6" s="21">
        <v>510300</v>
      </c>
      <c r="E6" s="22">
        <f>D6/C6-1</f>
        <v>0.44002844500632121</v>
      </c>
    </row>
    <row r="7" spans="1:9" x14ac:dyDescent="0.25">
      <c r="A7" s="18" t="s">
        <v>8</v>
      </c>
      <c r="B7" s="23">
        <v>15143</v>
      </c>
      <c r="C7" s="24">
        <v>14600</v>
      </c>
      <c r="D7" s="25">
        <v>15300</v>
      </c>
      <c r="E7" s="22">
        <f>D7/C7-1</f>
        <v>4.7945205479452024E-2</v>
      </c>
    </row>
    <row r="8" spans="1:9" x14ac:dyDescent="0.25">
      <c r="A8" s="26" t="s">
        <v>9</v>
      </c>
      <c r="B8" s="27"/>
      <c r="C8" s="28"/>
      <c r="D8" s="29"/>
      <c r="E8" s="30"/>
      <c r="G8" s="31"/>
      <c r="H8" s="31"/>
      <c r="I8" s="31"/>
    </row>
    <row r="9" spans="1:9" x14ac:dyDescent="0.25">
      <c r="A9" s="32" t="s">
        <v>10</v>
      </c>
      <c r="B9" s="33">
        <v>0.32777839419419402</v>
      </c>
      <c r="C9" s="34">
        <v>0.31530582821422798</v>
      </c>
      <c r="D9" s="35">
        <v>0.32584027778303898</v>
      </c>
      <c r="E9" s="22">
        <f>((D9*D$4)/(C9*C$4))-1</f>
        <v>0.472107154108377</v>
      </c>
      <c r="G9" s="31"/>
      <c r="H9" s="31"/>
      <c r="I9" s="31"/>
    </row>
    <row r="10" spans="1:9" x14ac:dyDescent="0.25">
      <c r="A10" s="32" t="s">
        <v>11</v>
      </c>
      <c r="B10" s="33">
        <v>0.17064730984822801</v>
      </c>
      <c r="C10" s="34">
        <v>0.162745766987269</v>
      </c>
      <c r="D10" s="35">
        <v>0.15172105746183201</v>
      </c>
      <c r="E10" s="22">
        <f t="shared" ref="E10:E45" si="0">((D10*D$4)/(C10*C$4))-1</f>
        <v>0.3280144910410836</v>
      </c>
      <c r="G10" s="31"/>
      <c r="H10" s="31"/>
      <c r="I10" s="31"/>
    </row>
    <row r="11" spans="1:9" x14ac:dyDescent="0.25">
      <c r="A11" s="32" t="s">
        <v>12</v>
      </c>
      <c r="B11" s="33">
        <v>0.19256430044190201</v>
      </c>
      <c r="C11" s="34">
        <v>0.199103599834869</v>
      </c>
      <c r="D11" s="35">
        <v>0.20242836255841701</v>
      </c>
      <c r="E11" s="22">
        <f t="shared" si="0"/>
        <v>0.44830124597700061</v>
      </c>
      <c r="G11" s="31"/>
      <c r="H11" s="31"/>
      <c r="I11" s="31"/>
    </row>
    <row r="12" spans="1:9" x14ac:dyDescent="0.25">
      <c r="A12" s="32" t="s">
        <v>13</v>
      </c>
      <c r="B12" s="33">
        <v>9.9422906791266197E-2</v>
      </c>
      <c r="C12" s="34">
        <v>0.105204896631614</v>
      </c>
      <c r="D12" s="35">
        <v>0.10392678668363101</v>
      </c>
      <c r="E12" s="22">
        <f t="shared" si="0"/>
        <v>0.40720769066087037</v>
      </c>
      <c r="G12" s="31"/>
      <c r="H12" s="31"/>
      <c r="I12" s="31"/>
    </row>
    <row r="13" spans="1:9" x14ac:dyDescent="0.25">
      <c r="A13" s="32" t="s">
        <v>14</v>
      </c>
      <c r="B13" s="33">
        <v>4.44783693042183E-2</v>
      </c>
      <c r="C13" s="34">
        <v>4.5769349088182698E-2</v>
      </c>
      <c r="D13" s="35">
        <v>4.1449581741686399E-2</v>
      </c>
      <c r="E13" s="22">
        <f t="shared" si="0"/>
        <v>0.29006641999487659</v>
      </c>
      <c r="G13" s="31"/>
      <c r="H13" s="31"/>
      <c r="I13" s="31"/>
    </row>
    <row r="14" spans="1:9" x14ac:dyDescent="0.25">
      <c r="A14" s="32" t="s">
        <v>15</v>
      </c>
      <c r="B14" s="33">
        <v>3.8707155352111798E-2</v>
      </c>
      <c r="C14" s="34">
        <v>4.0332464953147698E-2</v>
      </c>
      <c r="D14" s="35">
        <v>3.6986048875193502E-2</v>
      </c>
      <c r="E14" s="22">
        <f t="shared" si="0"/>
        <v>0.30632075955871008</v>
      </c>
      <c r="G14" s="31"/>
      <c r="H14" s="31"/>
      <c r="I14" s="31"/>
    </row>
    <row r="15" spans="1:9" x14ac:dyDescent="0.25">
      <c r="A15" s="36" t="s">
        <v>16</v>
      </c>
      <c r="B15" s="37">
        <v>0.12640156406808001</v>
      </c>
      <c r="C15" s="38">
        <v>0.13153809429068899</v>
      </c>
      <c r="D15" s="39">
        <v>0.1376478848962</v>
      </c>
      <c r="E15" s="40">
        <f t="shared" si="0"/>
        <v>0.49068077759862416</v>
      </c>
      <c r="G15" s="31"/>
      <c r="H15" s="31"/>
      <c r="I15" s="31"/>
    </row>
    <row r="16" spans="1:9" x14ac:dyDescent="0.25">
      <c r="A16" s="26" t="s">
        <v>140</v>
      </c>
      <c r="B16" s="27"/>
      <c r="C16" s="28"/>
      <c r="D16" s="29"/>
      <c r="E16" s="30"/>
      <c r="G16" s="31"/>
      <c r="H16" s="31"/>
      <c r="I16" s="31"/>
    </row>
    <row r="17" spans="1:9" x14ac:dyDescent="0.25">
      <c r="A17" s="32" t="s">
        <v>17</v>
      </c>
      <c r="B17" s="33">
        <v>3.4223935755745401E-2</v>
      </c>
      <c r="C17" s="34">
        <v>3.1023936459757599E-2</v>
      </c>
      <c r="D17" s="35">
        <v>2.77428612083075E-2</v>
      </c>
      <c r="E17" s="22">
        <f t="shared" si="0"/>
        <v>0.27385794870436286</v>
      </c>
      <c r="G17" s="31"/>
      <c r="H17" s="31"/>
      <c r="I17" s="31"/>
    </row>
    <row r="18" spans="1:9" x14ac:dyDescent="0.25">
      <c r="A18" s="32" t="s">
        <v>18</v>
      </c>
      <c r="B18" s="33">
        <v>0.201062244953221</v>
      </c>
      <c r="C18" s="34">
        <v>0.191195928927411</v>
      </c>
      <c r="D18" s="35">
        <v>0.159300116210636</v>
      </c>
      <c r="E18" s="22">
        <f t="shared" si="0"/>
        <v>0.18687260658231675</v>
      </c>
      <c r="G18" s="31"/>
      <c r="H18" s="31"/>
      <c r="I18" s="31"/>
    </row>
    <row r="19" spans="1:9" x14ac:dyDescent="0.25">
      <c r="A19" s="32" t="s">
        <v>19</v>
      </c>
      <c r="B19" s="33">
        <v>0.15252163111109199</v>
      </c>
      <c r="C19" s="34">
        <v>0.147990158690294</v>
      </c>
      <c r="D19" s="35">
        <v>0.12246918189714</v>
      </c>
      <c r="E19" s="22">
        <f t="shared" si="0"/>
        <v>0.17885566618716076</v>
      </c>
      <c r="G19" s="31"/>
      <c r="H19" s="31"/>
      <c r="I19" s="31"/>
    </row>
    <row r="20" spans="1:9" x14ac:dyDescent="0.25">
      <c r="A20" s="32" t="s">
        <v>137</v>
      </c>
      <c r="B20" s="33">
        <v>0.19530025615111399</v>
      </c>
      <c r="C20" s="34">
        <v>0.19723228694661499</v>
      </c>
      <c r="D20" s="35">
        <v>0.21811279154499799</v>
      </c>
      <c r="E20" s="22">
        <f t="shared" si="0"/>
        <v>0.57532360312867548</v>
      </c>
      <c r="G20" s="31"/>
      <c r="H20" s="31"/>
      <c r="I20" s="31"/>
    </row>
    <row r="21" spans="1:9" x14ac:dyDescent="0.25">
      <c r="A21" s="32" t="s">
        <v>20</v>
      </c>
      <c r="B21" s="33">
        <v>9.6835965411755903E-2</v>
      </c>
      <c r="C21" s="34">
        <v>8.96038650129546E-2</v>
      </c>
      <c r="D21" s="35">
        <v>6.3321590633324404E-2</v>
      </c>
      <c r="E21" s="22">
        <f>((D21*D$4)/(C21*C$4))-1</f>
        <v>6.6806643954282485E-3</v>
      </c>
      <c r="G21" s="31"/>
      <c r="H21" s="31"/>
      <c r="I21" s="31"/>
    </row>
    <row r="22" spans="1:9" x14ac:dyDescent="0.25">
      <c r="A22" s="32" t="s">
        <v>134</v>
      </c>
      <c r="B22" s="33">
        <v>0.05</v>
      </c>
      <c r="C22" s="34">
        <v>0.06</v>
      </c>
      <c r="D22" s="35">
        <v>0.08</v>
      </c>
      <c r="E22" s="22">
        <v>0.85</v>
      </c>
      <c r="G22" s="31"/>
      <c r="H22" s="31"/>
      <c r="I22" s="31"/>
    </row>
    <row r="23" spans="1:9" x14ac:dyDescent="0.25">
      <c r="A23" s="32" t="s">
        <v>135</v>
      </c>
      <c r="B23" s="33">
        <v>0.04</v>
      </c>
      <c r="C23" s="34">
        <v>0.04</v>
      </c>
      <c r="D23" s="35">
        <v>0.05</v>
      </c>
      <c r="E23" s="22">
        <v>0.62</v>
      </c>
      <c r="G23" s="31"/>
      <c r="H23" s="31"/>
      <c r="I23" s="31"/>
    </row>
    <row r="24" spans="1:9" x14ac:dyDescent="0.25">
      <c r="A24" s="32" t="s">
        <v>21</v>
      </c>
      <c r="B24" s="33">
        <v>4.7605276716295601E-2</v>
      </c>
      <c r="C24" s="34">
        <v>4.45751286398961E-2</v>
      </c>
      <c r="D24" s="35">
        <v>3.4703661944473503E-2</v>
      </c>
      <c r="E24" s="22">
        <f t="shared" si="0"/>
        <v>0.10904547287086297</v>
      </c>
      <c r="G24" s="31"/>
      <c r="H24" s="31"/>
      <c r="I24" s="31"/>
    </row>
    <row r="25" spans="1:9" x14ac:dyDescent="0.25">
      <c r="A25" s="36" t="s">
        <v>22</v>
      </c>
      <c r="B25" s="37">
        <v>0.17982877875197101</v>
      </c>
      <c r="C25" s="38">
        <v>0.19190994703283801</v>
      </c>
      <c r="D25" s="39">
        <v>0.24301991046745799</v>
      </c>
      <c r="E25" s="40">
        <f t="shared" si="0"/>
        <v>0.80389404706765966</v>
      </c>
      <c r="G25" s="31"/>
      <c r="H25" s="31"/>
      <c r="I25" s="31"/>
    </row>
    <row r="26" spans="1:9" x14ac:dyDescent="0.25">
      <c r="A26" s="26" t="s">
        <v>139</v>
      </c>
      <c r="B26" s="27"/>
      <c r="C26" s="28"/>
      <c r="D26" s="29"/>
      <c r="E26" s="30"/>
    </row>
    <row r="27" spans="1:9" x14ac:dyDescent="0.25">
      <c r="A27" s="32" t="s">
        <v>17</v>
      </c>
      <c r="B27" s="33">
        <v>3.4867658525813902E-2</v>
      </c>
      <c r="C27" s="34">
        <v>3.1593832904095502E-2</v>
      </c>
      <c r="D27" s="35">
        <v>2.8177405686375501E-2</v>
      </c>
      <c r="E27" s="22">
        <f t="shared" si="0"/>
        <v>0.27047271465256273</v>
      </c>
      <c r="G27" s="41"/>
    </row>
    <row r="28" spans="1:9" x14ac:dyDescent="0.25">
      <c r="A28" s="32" t="s">
        <v>23</v>
      </c>
      <c r="B28" s="33">
        <v>4.3865062035915701E-4</v>
      </c>
      <c r="C28" s="34">
        <v>5.4493796916713902E-4</v>
      </c>
      <c r="D28" s="35">
        <v>4.55948242695885E-4</v>
      </c>
      <c r="E28" s="22">
        <f t="shared" si="0"/>
        <v>0.19188713389040268</v>
      </c>
      <c r="G28" s="41"/>
    </row>
    <row r="29" spans="1:9" x14ac:dyDescent="0.25">
      <c r="A29" s="32" t="s">
        <v>24</v>
      </c>
      <c r="B29" s="33">
        <v>0.17159795248892601</v>
      </c>
      <c r="C29" s="34">
        <v>0.16110020794826599</v>
      </c>
      <c r="D29" s="35">
        <v>0.13092051817318801</v>
      </c>
      <c r="E29" s="22">
        <f t="shared" si="0"/>
        <v>0.15765264653067601</v>
      </c>
      <c r="G29" s="41"/>
    </row>
    <row r="30" spans="1:9" x14ac:dyDescent="0.25">
      <c r="A30" s="32" t="s">
        <v>25</v>
      </c>
      <c r="B30" s="33">
        <v>9.6229271709912297E-3</v>
      </c>
      <c r="C30" s="34">
        <v>1.0279129371922E-2</v>
      </c>
      <c r="D30" s="35">
        <v>9.8494539611150306E-3</v>
      </c>
      <c r="E30" s="22">
        <f t="shared" si="0"/>
        <v>0.36496802163918618</v>
      </c>
      <c r="G30" s="41"/>
    </row>
    <row r="31" spans="1:9" x14ac:dyDescent="0.25">
      <c r="A31" s="32" t="s">
        <v>26</v>
      </c>
      <c r="B31" s="33">
        <v>4.3753832619252003E-3</v>
      </c>
      <c r="C31" s="34">
        <v>4.41426876466378E-3</v>
      </c>
      <c r="D31" s="35">
        <v>4.9060698256508297E-3</v>
      </c>
      <c r="E31" s="22">
        <f t="shared" si="0"/>
        <v>0.58322123999038378</v>
      </c>
      <c r="F31" s="42"/>
      <c r="G31" s="43"/>
    </row>
    <row r="32" spans="1:9" x14ac:dyDescent="0.25">
      <c r="A32" s="32" t="s">
        <v>19</v>
      </c>
      <c r="B32" s="33">
        <v>0.15539043169483799</v>
      </c>
      <c r="C32" s="34">
        <v>0.150708674612475</v>
      </c>
      <c r="D32" s="35">
        <v>0.124387452198365</v>
      </c>
      <c r="E32" s="22">
        <f t="shared" si="0"/>
        <v>0.1757228974609546</v>
      </c>
      <c r="F32" s="42"/>
      <c r="G32" s="43"/>
    </row>
    <row r="33" spans="1:7" x14ac:dyDescent="0.25">
      <c r="A33" s="44" t="s">
        <v>136</v>
      </c>
      <c r="B33" s="45">
        <v>0.198973685846107</v>
      </c>
      <c r="C33" s="46">
        <v>0.20085535970481699</v>
      </c>
      <c r="D33" s="47">
        <v>0.221529155432278</v>
      </c>
      <c r="E33" s="48">
        <f t="shared" si="0"/>
        <v>0.57113723438218633</v>
      </c>
      <c r="F33" s="49"/>
      <c r="G33" s="50"/>
    </row>
    <row r="34" spans="1:7" x14ac:dyDescent="0.25">
      <c r="A34" s="44" t="s">
        <v>27</v>
      </c>
      <c r="B34" s="45">
        <v>3.16376430440551E-2</v>
      </c>
      <c r="C34" s="46">
        <v>3.1344586955548398E-2</v>
      </c>
      <c r="D34" s="47">
        <v>3.1114736142042899E-2</v>
      </c>
      <c r="E34" s="48">
        <f t="shared" si="0"/>
        <v>0.41406777592244648</v>
      </c>
      <c r="F34" s="49"/>
      <c r="G34" s="50"/>
    </row>
    <row r="35" spans="1:7" x14ac:dyDescent="0.25">
      <c r="A35" s="44" t="s">
        <v>20</v>
      </c>
      <c r="B35" s="33">
        <v>9.6835965411755903E-2</v>
      </c>
      <c r="C35" s="34">
        <v>8.96038650129546E-2</v>
      </c>
      <c r="D35" s="35">
        <v>6.3321590633324404E-2</v>
      </c>
      <c r="E35" s="48">
        <f>((D35*D$4)/(C35*C$4))-1</f>
        <v>6.6806643954282485E-3</v>
      </c>
      <c r="F35" s="49"/>
      <c r="G35" s="50"/>
    </row>
    <row r="36" spans="1:7" x14ac:dyDescent="0.25">
      <c r="A36" s="44" t="s">
        <v>28</v>
      </c>
      <c r="B36" s="45">
        <v>2.5795658093489798E-2</v>
      </c>
      <c r="C36" s="46">
        <v>3.1184788524471499E-2</v>
      </c>
      <c r="D36" s="47">
        <v>4.2719408605900497E-2</v>
      </c>
      <c r="E36" s="48">
        <f t="shared" si="0"/>
        <v>0.95141250167261204</v>
      </c>
      <c r="F36" s="49"/>
      <c r="G36" s="51"/>
    </row>
    <row r="37" spans="1:7" x14ac:dyDescent="0.25">
      <c r="A37" s="44" t="s">
        <v>29</v>
      </c>
      <c r="B37" s="45">
        <v>2.94618160670773E-2</v>
      </c>
      <c r="C37" s="46">
        <v>3.4657040517502999E-2</v>
      </c>
      <c r="D37" s="47">
        <v>4.2932217776389899E-2</v>
      </c>
      <c r="E37" s="48">
        <f t="shared" si="0"/>
        <v>0.76464968938815026</v>
      </c>
      <c r="F37" s="49"/>
      <c r="G37" s="51"/>
    </row>
    <row r="38" spans="1:7" x14ac:dyDescent="0.25">
      <c r="A38" s="44" t="s">
        <v>30</v>
      </c>
      <c r="B38" s="45">
        <v>8.76832310393812E-3</v>
      </c>
      <c r="C38" s="46">
        <v>1.15754832089813E-2</v>
      </c>
      <c r="D38" s="47">
        <v>2.1360744982581999E-2</v>
      </c>
      <c r="E38" s="48">
        <f t="shared" si="0"/>
        <v>1.6287175237056859</v>
      </c>
      <c r="F38" s="49"/>
      <c r="G38" s="51"/>
    </row>
    <row r="39" spans="1:7" x14ac:dyDescent="0.25">
      <c r="A39" s="44" t="s">
        <v>31</v>
      </c>
      <c r="B39" s="45">
        <v>5.2325494630070801E-2</v>
      </c>
      <c r="C39" s="46">
        <v>6.3590449359070295E-2</v>
      </c>
      <c r="D39" s="47">
        <v>8.2361788307309197E-2</v>
      </c>
      <c r="E39" s="48">
        <f t="shared" si="0"/>
        <v>0.84501766361334729</v>
      </c>
      <c r="F39" s="49"/>
      <c r="G39" s="51"/>
    </row>
    <row r="40" spans="1:7" x14ac:dyDescent="0.25">
      <c r="A40" s="44" t="s">
        <v>32</v>
      </c>
      <c r="B40" s="45">
        <v>4.2038554934353399E-2</v>
      </c>
      <c r="C40" s="46">
        <v>4.4834084302320901E-2</v>
      </c>
      <c r="D40" s="47">
        <v>5.10251558662244E-2</v>
      </c>
      <c r="E40" s="48">
        <f t="shared" si="0"/>
        <v>0.62122275355367917</v>
      </c>
      <c r="F40" s="49"/>
      <c r="G40" s="51"/>
    </row>
    <row r="41" spans="1:7" x14ac:dyDescent="0.25">
      <c r="A41" s="44" t="s">
        <v>33</v>
      </c>
      <c r="B41" s="45">
        <v>3.9273810129884699E-2</v>
      </c>
      <c r="C41" s="46">
        <v>3.2434394605305297E-2</v>
      </c>
      <c r="D41" s="47">
        <v>2.4770592339354799E-2</v>
      </c>
      <c r="E41" s="48">
        <f t="shared" si="0"/>
        <v>8.7920725209245321E-2</v>
      </c>
      <c r="F41" s="49"/>
      <c r="G41" s="51"/>
    </row>
    <row r="42" spans="1:7" x14ac:dyDescent="0.25">
      <c r="A42" s="44" t="s">
        <v>34</v>
      </c>
      <c r="B42" s="45">
        <v>8.1088116946761799E-3</v>
      </c>
      <c r="C42" s="46">
        <v>9.3839728195729694E-3</v>
      </c>
      <c r="D42" s="47">
        <v>1.7109826072076301E-2</v>
      </c>
      <c r="E42" s="48">
        <f t="shared" si="0"/>
        <v>1.5973202889784388</v>
      </c>
      <c r="F42" s="49"/>
      <c r="G42" s="51"/>
    </row>
    <row r="43" spans="1:7" x14ac:dyDescent="0.25">
      <c r="A43" s="44" t="s">
        <v>35</v>
      </c>
      <c r="B43" s="45">
        <v>1.8066546970078201E-2</v>
      </c>
      <c r="C43" s="46">
        <v>1.9571622486718201E-2</v>
      </c>
      <c r="D43" s="47">
        <v>3.0468305134152301E-2</v>
      </c>
      <c r="E43" s="48">
        <f t="shared" si="0"/>
        <v>1.2176250597005298</v>
      </c>
      <c r="F43" s="49"/>
      <c r="G43" s="51"/>
    </row>
    <row r="44" spans="1:7" x14ac:dyDescent="0.25">
      <c r="A44" s="44" t="s">
        <v>36</v>
      </c>
      <c r="B44" s="45">
        <v>1.3750572987539201E-2</v>
      </c>
      <c r="C44" s="46">
        <v>1.65576143208012E-2</v>
      </c>
      <c r="D44" s="47">
        <v>2.2771566721724701E-2</v>
      </c>
      <c r="E44" s="48">
        <f t="shared" si="0"/>
        <v>0.95912345434577251</v>
      </c>
      <c r="F44" s="49"/>
      <c r="G44" s="51"/>
    </row>
    <row r="45" spans="1:7" x14ac:dyDescent="0.25">
      <c r="A45" s="52" t="s">
        <v>37</v>
      </c>
      <c r="B45" s="53">
        <v>5.6848712175462897E-2</v>
      </c>
      <c r="C45" s="54">
        <v>5.4119701933158897E-2</v>
      </c>
      <c r="D45" s="55">
        <v>4.8826239467530799E-2</v>
      </c>
      <c r="E45" s="56">
        <f t="shared" si="0"/>
        <v>0.28518170670676213</v>
      </c>
      <c r="F45" s="49"/>
      <c r="G45" s="50"/>
    </row>
    <row r="46" spans="1:7" x14ac:dyDescent="0.25">
      <c r="A46" s="155" t="s">
        <v>38</v>
      </c>
      <c r="B46" s="155"/>
      <c r="C46" s="155"/>
      <c r="D46" s="155"/>
      <c r="E46" s="155"/>
      <c r="F46" s="49"/>
      <c r="G46" s="50"/>
    </row>
    <row r="47" spans="1:7" ht="31.5" customHeight="1" x14ac:dyDescent="0.25">
      <c r="A47" s="156" t="s">
        <v>39</v>
      </c>
      <c r="B47" s="156"/>
      <c r="C47" s="156"/>
      <c r="D47" s="156"/>
      <c r="E47" s="156"/>
      <c r="F47" s="49"/>
      <c r="G47" s="50"/>
    </row>
    <row r="48" spans="1:7" x14ac:dyDescent="0.25">
      <c r="A48" s="147" t="s">
        <v>138</v>
      </c>
      <c r="B48" s="147"/>
      <c r="C48" s="147"/>
      <c r="D48" s="147"/>
      <c r="E48" s="147"/>
    </row>
    <row r="49" spans="1:5" ht="14.25" customHeight="1" x14ac:dyDescent="0.25">
      <c r="A49" s="148" t="s">
        <v>40</v>
      </c>
      <c r="B49" s="148"/>
      <c r="C49" s="148"/>
      <c r="D49" s="148"/>
      <c r="E49" s="148"/>
    </row>
    <row r="50" spans="1:5" x14ac:dyDescent="0.25">
      <c r="A50" s="147" t="s">
        <v>41</v>
      </c>
      <c r="B50" s="147"/>
      <c r="C50" s="147"/>
      <c r="D50" s="147"/>
      <c r="E50" s="147"/>
    </row>
    <row r="51" spans="1:5" x14ac:dyDescent="0.25">
      <c r="A51" s="147" t="s">
        <v>42</v>
      </c>
      <c r="B51" s="147"/>
      <c r="C51" s="147"/>
      <c r="D51" s="147"/>
      <c r="E51" s="147"/>
    </row>
  </sheetData>
  <mergeCells count="9">
    <mergeCell ref="A48:E48"/>
    <mergeCell ref="A49:E49"/>
    <mergeCell ref="A50:E50"/>
    <mergeCell ref="A51:E51"/>
    <mergeCell ref="A1:D1"/>
    <mergeCell ref="B2:D2"/>
    <mergeCell ref="E2:E3"/>
    <mergeCell ref="A46:E46"/>
    <mergeCell ref="A47:E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G33" sqref="G33"/>
    </sheetView>
  </sheetViews>
  <sheetFormatPr baseColWidth="10" defaultColWidth="9.140625" defaultRowHeight="15" x14ac:dyDescent="0.25"/>
  <cols>
    <col min="1" max="1" width="35.5703125" customWidth="1"/>
    <col min="2" max="2" width="11.42578125" bestFit="1" customWidth="1"/>
    <col min="3" max="3" width="10.42578125" bestFit="1" customWidth="1"/>
    <col min="4" max="4" width="10.28515625" bestFit="1" customWidth="1"/>
    <col min="5" max="5" width="11.42578125" bestFit="1" customWidth="1"/>
    <col min="6" max="6" width="10.42578125" bestFit="1" customWidth="1"/>
    <col min="7" max="7" width="10.42578125" customWidth="1"/>
    <col min="8" max="8" width="11.42578125" bestFit="1" customWidth="1"/>
    <col min="9" max="9" width="10.42578125" bestFit="1" customWidth="1"/>
    <col min="10" max="10" width="10.28515625" customWidth="1"/>
    <col min="11" max="11" width="11.42578125" bestFit="1" customWidth="1"/>
    <col min="12" max="12" width="10.42578125" bestFit="1" customWidth="1"/>
    <col min="13" max="13" width="10" customWidth="1"/>
  </cols>
  <sheetData>
    <row r="1" spans="1:16" x14ac:dyDescent="0.25">
      <c r="A1" s="157" t="s">
        <v>55</v>
      </c>
      <c r="B1" s="157"/>
      <c r="C1" s="157"/>
      <c r="D1" s="157"/>
      <c r="E1" s="157"/>
      <c r="F1" s="157"/>
      <c r="G1" s="157"/>
      <c r="H1" s="157"/>
      <c r="I1" s="157"/>
      <c r="J1" s="157"/>
      <c r="K1" s="157"/>
      <c r="L1" s="157"/>
      <c r="M1" s="157"/>
    </row>
    <row r="2" spans="1:16" x14ac:dyDescent="0.25">
      <c r="A2" s="84"/>
      <c r="B2" s="85"/>
      <c r="C2" s="86">
        <v>2017</v>
      </c>
      <c r="D2" s="87"/>
      <c r="E2" s="85"/>
      <c r="F2" s="88">
        <v>2018</v>
      </c>
      <c r="G2" s="87"/>
      <c r="H2" s="85"/>
      <c r="I2" s="88">
        <v>2019</v>
      </c>
      <c r="J2" s="87"/>
      <c r="K2" s="85"/>
      <c r="L2" s="88">
        <v>2020</v>
      </c>
      <c r="M2" s="87"/>
    </row>
    <row r="3" spans="1:16" ht="30" x14ac:dyDescent="0.25">
      <c r="A3" s="71"/>
      <c r="B3" s="89" t="s">
        <v>7</v>
      </c>
      <c r="C3" s="90" t="s">
        <v>8</v>
      </c>
      <c r="D3" s="91" t="s">
        <v>56</v>
      </c>
      <c r="E3" s="89" t="s">
        <v>7</v>
      </c>
      <c r="F3" s="90" t="s">
        <v>8</v>
      </c>
      <c r="G3" s="91" t="s">
        <v>56</v>
      </c>
      <c r="H3" s="89" t="s">
        <v>7</v>
      </c>
      <c r="I3" s="90" t="s">
        <v>8</v>
      </c>
      <c r="J3" s="91" t="s">
        <v>56</v>
      </c>
      <c r="K3" s="89" t="s">
        <v>7</v>
      </c>
      <c r="L3" s="90" t="s">
        <v>8</v>
      </c>
      <c r="M3" s="91" t="s">
        <v>56</v>
      </c>
    </row>
    <row r="4" spans="1:16" ht="30" x14ac:dyDescent="0.25">
      <c r="A4" s="92" t="s">
        <v>57</v>
      </c>
      <c r="B4" s="93">
        <v>284769</v>
      </c>
      <c r="C4" s="94">
        <v>14461</v>
      </c>
      <c r="D4" s="95">
        <v>299230</v>
      </c>
      <c r="E4" s="93">
        <v>301260</v>
      </c>
      <c r="F4" s="94">
        <v>14564</v>
      </c>
      <c r="G4" s="95">
        <v>315824</v>
      </c>
      <c r="H4" s="93">
        <v>362754</v>
      </c>
      <c r="I4" s="94">
        <v>14407</v>
      </c>
      <c r="J4" s="95">
        <v>377161</v>
      </c>
      <c r="K4" s="93">
        <v>505894</v>
      </c>
      <c r="L4" s="94">
        <v>15114</v>
      </c>
      <c r="M4" s="95">
        <v>521008</v>
      </c>
      <c r="P4" s="96"/>
    </row>
    <row r="5" spans="1:16" x14ac:dyDescent="0.25">
      <c r="A5" s="97" t="s">
        <v>58</v>
      </c>
      <c r="B5" s="98">
        <v>-196</v>
      </c>
      <c r="C5" s="99">
        <v>-66</v>
      </c>
      <c r="D5" s="100">
        <v>-262</v>
      </c>
      <c r="E5" s="98">
        <v>-951</v>
      </c>
      <c r="F5" s="99">
        <v>-64</v>
      </c>
      <c r="G5" s="100">
        <v>-1015</v>
      </c>
      <c r="H5" s="98">
        <v>-11112</v>
      </c>
      <c r="I5" s="99">
        <v>-126</v>
      </c>
      <c r="J5" s="100">
        <v>-11238</v>
      </c>
      <c r="K5" s="98">
        <v>-6050</v>
      </c>
      <c r="L5" s="99">
        <v>-173</v>
      </c>
      <c r="M5" s="100">
        <v>-6223</v>
      </c>
      <c r="N5" s="101"/>
    </row>
    <row r="6" spans="1:16" ht="60" x14ac:dyDescent="0.25">
      <c r="A6" s="97" t="s">
        <v>59</v>
      </c>
      <c r="B6" s="98">
        <v>5365</v>
      </c>
      <c r="C6" s="99">
        <v>938</v>
      </c>
      <c r="D6" s="100">
        <v>6303</v>
      </c>
      <c r="E6" s="98">
        <v>5586</v>
      </c>
      <c r="F6" s="99">
        <v>643</v>
      </c>
      <c r="G6" s="100">
        <v>6229</v>
      </c>
      <c r="H6" s="98">
        <v>2726</v>
      </c>
      <c r="I6" s="99">
        <v>319</v>
      </c>
      <c r="J6" s="100">
        <v>3045</v>
      </c>
      <c r="K6" s="98">
        <v>10456</v>
      </c>
      <c r="L6" s="99">
        <v>359</v>
      </c>
      <c r="M6" s="100">
        <v>10815</v>
      </c>
    </row>
    <row r="7" spans="1:16" x14ac:dyDescent="0.25">
      <c r="A7" s="102" t="s">
        <v>60</v>
      </c>
      <c r="B7" s="103">
        <v>289938</v>
      </c>
      <c r="C7" s="104">
        <v>15333</v>
      </c>
      <c r="D7" s="105">
        <v>305271</v>
      </c>
      <c r="E7" s="103">
        <v>305895</v>
      </c>
      <c r="F7" s="104">
        <v>15143</v>
      </c>
      <c r="G7" s="105">
        <v>321038</v>
      </c>
      <c r="H7" s="103">
        <v>354368</v>
      </c>
      <c r="I7" s="104">
        <v>14600</v>
      </c>
      <c r="J7" s="105">
        <v>368968</v>
      </c>
      <c r="K7" s="103">
        <v>510300</v>
      </c>
      <c r="L7" s="104">
        <v>15300</v>
      </c>
      <c r="M7" s="105">
        <v>525600</v>
      </c>
    </row>
    <row r="8" spans="1:16" ht="46.5" customHeight="1" x14ac:dyDescent="0.25">
      <c r="A8" s="158" t="s">
        <v>61</v>
      </c>
      <c r="B8" s="158"/>
      <c r="C8" s="158"/>
      <c r="D8" s="158"/>
      <c r="E8" s="158"/>
      <c r="F8" s="158"/>
      <c r="G8" s="158"/>
      <c r="H8" s="158"/>
      <c r="I8" s="158"/>
      <c r="J8" s="158"/>
      <c r="K8" s="158"/>
      <c r="L8" s="158"/>
      <c r="M8" s="158"/>
    </row>
    <row r="9" spans="1:16" ht="47.25" customHeight="1" x14ac:dyDescent="0.25">
      <c r="A9" s="159" t="s">
        <v>64</v>
      </c>
      <c r="B9" s="159"/>
      <c r="C9" s="159"/>
      <c r="D9" s="159"/>
      <c r="E9" s="159"/>
      <c r="F9" s="159"/>
      <c r="G9" s="159"/>
      <c r="H9" s="159"/>
      <c r="I9" s="159"/>
      <c r="J9" s="159"/>
      <c r="K9" s="159"/>
      <c r="L9" s="159"/>
      <c r="M9" s="159"/>
    </row>
    <row r="10" spans="1:16" x14ac:dyDescent="0.25">
      <c r="A10" s="160" t="s">
        <v>62</v>
      </c>
      <c r="B10" s="160"/>
      <c r="C10" s="160"/>
      <c r="D10" s="160"/>
      <c r="E10" s="160"/>
      <c r="F10" s="160"/>
      <c r="G10" s="160"/>
      <c r="H10" s="160"/>
      <c r="I10" s="160"/>
      <c r="J10" s="160"/>
      <c r="K10" s="160"/>
      <c r="L10" s="160"/>
      <c r="M10" s="160"/>
    </row>
    <row r="11" spans="1:16" x14ac:dyDescent="0.25">
      <c r="A11" s="160" t="s">
        <v>63</v>
      </c>
      <c r="B11" s="160"/>
      <c r="C11" s="160"/>
      <c r="D11" s="160"/>
      <c r="E11" s="160"/>
      <c r="F11" s="160"/>
      <c r="G11" s="160"/>
      <c r="H11" s="160"/>
      <c r="I11" s="160"/>
      <c r="J11" s="160"/>
      <c r="K11" s="160"/>
      <c r="L11" s="160"/>
      <c r="M11" s="160"/>
    </row>
  </sheetData>
  <mergeCells count="5">
    <mergeCell ref="A1:M1"/>
    <mergeCell ref="A8:M8"/>
    <mergeCell ref="A9:M9"/>
    <mergeCell ref="A10:M10"/>
    <mergeCell ref="A11:M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sqref="A1:B1"/>
    </sheetView>
  </sheetViews>
  <sheetFormatPr baseColWidth="10" defaultColWidth="9.140625" defaultRowHeight="15" x14ac:dyDescent="0.25"/>
  <cols>
    <col min="1" max="1" width="26.5703125" customWidth="1"/>
    <col min="2" max="2" width="34.85546875" customWidth="1"/>
  </cols>
  <sheetData>
    <row r="1" spans="1:2" ht="29.25" customHeight="1" x14ac:dyDescent="0.25">
      <c r="A1" s="161" t="s">
        <v>75</v>
      </c>
      <c r="B1" s="162"/>
    </row>
    <row r="2" spans="1:2" x14ac:dyDescent="0.25">
      <c r="A2" s="132" t="s">
        <v>76</v>
      </c>
      <c r="B2" s="59" t="s">
        <v>77</v>
      </c>
    </row>
    <row r="3" spans="1:2" x14ac:dyDescent="0.25">
      <c r="A3" s="132" t="s">
        <v>78</v>
      </c>
      <c r="B3" s="133">
        <v>4193</v>
      </c>
    </row>
    <row r="4" spans="1:2" x14ac:dyDescent="0.25">
      <c r="A4" s="134" t="s">
        <v>79</v>
      </c>
      <c r="B4" s="135">
        <v>1909</v>
      </c>
    </row>
    <row r="5" spans="1:2" x14ac:dyDescent="0.25">
      <c r="A5" s="134" t="s">
        <v>80</v>
      </c>
      <c r="B5" s="135">
        <v>1694</v>
      </c>
    </row>
    <row r="6" spans="1:2" x14ac:dyDescent="0.25">
      <c r="A6" s="134" t="s">
        <v>81</v>
      </c>
      <c r="B6" s="135">
        <v>1367</v>
      </c>
    </row>
    <row r="7" spans="1:2" x14ac:dyDescent="0.25">
      <c r="A7" s="134" t="s">
        <v>82</v>
      </c>
      <c r="B7" s="135">
        <v>1112</v>
      </c>
    </row>
    <row r="8" spans="1:2" x14ac:dyDescent="0.25">
      <c r="A8" s="134" t="s">
        <v>83</v>
      </c>
      <c r="B8" s="135">
        <v>2839</v>
      </c>
    </row>
    <row r="9" spans="1:2" x14ac:dyDescent="0.25">
      <c r="A9" s="134" t="s">
        <v>84</v>
      </c>
      <c r="B9" s="135">
        <v>29546</v>
      </c>
    </row>
    <row r="10" spans="1:2" x14ac:dyDescent="0.25">
      <c r="A10" s="134" t="s">
        <v>85</v>
      </c>
      <c r="B10" s="135">
        <v>42682</v>
      </c>
    </row>
    <row r="11" spans="1:2" x14ac:dyDescent="0.25">
      <c r="A11" s="134" t="s">
        <v>86</v>
      </c>
      <c r="B11" s="135">
        <v>159928</v>
      </c>
    </row>
    <row r="12" spans="1:2" x14ac:dyDescent="0.25">
      <c r="A12" s="134" t="s">
        <v>87</v>
      </c>
      <c r="B12" s="135">
        <v>34483</v>
      </c>
    </row>
    <row r="13" spans="1:2" x14ac:dyDescent="0.25">
      <c r="A13" s="134" t="s">
        <v>88</v>
      </c>
      <c r="B13" s="135">
        <v>15605</v>
      </c>
    </row>
    <row r="14" spans="1:2" x14ac:dyDescent="0.25">
      <c r="A14" s="136" t="s">
        <v>89</v>
      </c>
      <c r="B14" s="137">
        <v>9913</v>
      </c>
    </row>
    <row r="15" spans="1:2" x14ac:dyDescent="0.25">
      <c r="A15" s="132" t="s">
        <v>90</v>
      </c>
      <c r="B15" s="133">
        <v>4656</v>
      </c>
    </row>
    <row r="16" spans="1:2" x14ac:dyDescent="0.25">
      <c r="A16" s="134" t="s">
        <v>91</v>
      </c>
      <c r="B16" s="135">
        <v>2253</v>
      </c>
    </row>
    <row r="17" spans="1:2" x14ac:dyDescent="0.25">
      <c r="A17" s="134" t="s">
        <v>92</v>
      </c>
      <c r="B17" s="135">
        <v>1828</v>
      </c>
    </row>
    <row r="18" spans="1:2" x14ac:dyDescent="0.25">
      <c r="A18" s="134" t="s">
        <v>93</v>
      </c>
      <c r="B18" s="135">
        <v>1607</v>
      </c>
    </row>
    <row r="19" spans="1:2" x14ac:dyDescent="0.25">
      <c r="A19" s="134" t="s">
        <v>94</v>
      </c>
      <c r="B19" s="135">
        <v>1195</v>
      </c>
    </row>
    <row r="20" spans="1:2" x14ac:dyDescent="0.25">
      <c r="A20" s="134" t="s">
        <v>95</v>
      </c>
      <c r="B20" s="135">
        <v>3065</v>
      </c>
    </row>
    <row r="21" spans="1:2" x14ac:dyDescent="0.25">
      <c r="A21" s="134" t="s">
        <v>96</v>
      </c>
      <c r="B21" s="135">
        <v>30616</v>
      </c>
    </row>
    <row r="22" spans="1:2" x14ac:dyDescent="0.25">
      <c r="A22" s="134" t="s">
        <v>97</v>
      </c>
      <c r="B22" s="135">
        <v>42712</v>
      </c>
    </row>
    <row r="23" spans="1:2" x14ac:dyDescent="0.25">
      <c r="A23" s="134" t="s">
        <v>98</v>
      </c>
      <c r="B23" s="135">
        <v>170936</v>
      </c>
    </row>
    <row r="24" spans="1:2" x14ac:dyDescent="0.25">
      <c r="A24" s="134" t="s">
        <v>99</v>
      </c>
      <c r="B24" s="135">
        <v>36480</v>
      </c>
    </row>
    <row r="25" spans="1:2" x14ac:dyDescent="0.25">
      <c r="A25" s="134" t="s">
        <v>100</v>
      </c>
      <c r="B25" s="135">
        <v>15456</v>
      </c>
    </row>
    <row r="26" spans="1:2" x14ac:dyDescent="0.25">
      <c r="A26" s="136" t="s">
        <v>101</v>
      </c>
      <c r="B26" s="137">
        <v>10234</v>
      </c>
    </row>
    <row r="27" spans="1:2" x14ac:dyDescent="0.25">
      <c r="A27" s="132" t="s">
        <v>102</v>
      </c>
      <c r="B27" s="133">
        <v>4772</v>
      </c>
    </row>
    <row r="28" spans="1:2" x14ac:dyDescent="0.25">
      <c r="A28" s="134" t="s">
        <v>103</v>
      </c>
      <c r="B28" s="135">
        <v>2756</v>
      </c>
    </row>
    <row r="29" spans="1:2" ht="15" customHeight="1" x14ac:dyDescent="0.25">
      <c r="A29" s="134" t="s">
        <v>104</v>
      </c>
      <c r="B29" s="135">
        <v>2240</v>
      </c>
    </row>
    <row r="30" spans="1:2" ht="15" customHeight="1" x14ac:dyDescent="0.25">
      <c r="A30" s="134" t="s">
        <v>105</v>
      </c>
      <c r="B30" s="135">
        <v>2220</v>
      </c>
    </row>
    <row r="31" spans="1:2" x14ac:dyDescent="0.25">
      <c r="A31" s="134" t="s">
        <v>106</v>
      </c>
      <c r="B31" s="135">
        <v>1531</v>
      </c>
    </row>
    <row r="32" spans="1:2" x14ac:dyDescent="0.25">
      <c r="A32" s="134" t="s">
        <v>107</v>
      </c>
      <c r="B32" s="135">
        <v>3418</v>
      </c>
    </row>
    <row r="33" spans="1:2" x14ac:dyDescent="0.25">
      <c r="A33" s="134" t="s">
        <v>108</v>
      </c>
      <c r="B33" s="135">
        <v>30905</v>
      </c>
    </row>
    <row r="34" spans="1:2" x14ac:dyDescent="0.25">
      <c r="A34" s="134" t="s">
        <v>109</v>
      </c>
      <c r="B34" s="135">
        <v>44509</v>
      </c>
    </row>
    <row r="35" spans="1:2" x14ac:dyDescent="0.25">
      <c r="A35" s="134" t="s">
        <v>110</v>
      </c>
      <c r="B35" s="135">
        <v>207594</v>
      </c>
    </row>
    <row r="36" spans="1:2" x14ac:dyDescent="0.25">
      <c r="A36" s="134" t="s">
        <v>111</v>
      </c>
      <c r="B36" s="135">
        <v>40084</v>
      </c>
    </row>
    <row r="37" spans="1:2" x14ac:dyDescent="0.25">
      <c r="A37" s="134" t="s">
        <v>112</v>
      </c>
      <c r="B37" s="135">
        <v>18402</v>
      </c>
    </row>
    <row r="38" spans="1:2" x14ac:dyDescent="0.25">
      <c r="A38" s="136" t="s">
        <v>113</v>
      </c>
      <c r="B38" s="137">
        <v>10537</v>
      </c>
    </row>
    <row r="39" spans="1:2" x14ac:dyDescent="0.25">
      <c r="A39" s="132" t="s">
        <v>114</v>
      </c>
      <c r="B39" s="133">
        <v>8022</v>
      </c>
    </row>
    <row r="40" spans="1:2" x14ac:dyDescent="0.25">
      <c r="A40" s="134" t="s">
        <v>115</v>
      </c>
      <c r="B40" s="135">
        <v>4872</v>
      </c>
    </row>
    <row r="41" spans="1:2" x14ac:dyDescent="0.25">
      <c r="A41" s="134" t="s">
        <v>116</v>
      </c>
      <c r="B41" s="135">
        <v>3404</v>
      </c>
    </row>
    <row r="42" spans="1:2" x14ac:dyDescent="0.25">
      <c r="A42" s="134" t="s">
        <v>117</v>
      </c>
      <c r="B42" s="135">
        <v>625</v>
      </c>
    </row>
    <row r="43" spans="1:2" x14ac:dyDescent="0.25">
      <c r="A43" s="134" t="s">
        <v>118</v>
      </c>
      <c r="B43" s="135">
        <v>1036</v>
      </c>
    </row>
    <row r="44" spans="1:2" x14ac:dyDescent="0.25">
      <c r="A44" s="134" t="s">
        <v>119</v>
      </c>
      <c r="B44" s="135">
        <v>2497</v>
      </c>
    </row>
    <row r="45" spans="1:2" x14ac:dyDescent="0.25">
      <c r="A45" s="134" t="s">
        <v>120</v>
      </c>
      <c r="B45" s="135">
        <v>34548</v>
      </c>
    </row>
    <row r="46" spans="1:2" x14ac:dyDescent="0.25">
      <c r="A46" s="134" t="s">
        <v>121</v>
      </c>
      <c r="B46" s="135">
        <v>72052</v>
      </c>
    </row>
    <row r="47" spans="1:2" x14ac:dyDescent="0.25">
      <c r="A47" s="134" t="s">
        <v>122</v>
      </c>
      <c r="B47" s="135">
        <v>272313</v>
      </c>
    </row>
    <row r="48" spans="1:2" x14ac:dyDescent="0.25">
      <c r="A48" s="134" t="s">
        <v>123</v>
      </c>
      <c r="B48" s="135">
        <v>77446</v>
      </c>
    </row>
    <row r="49" spans="1:2" x14ac:dyDescent="0.25">
      <c r="A49" s="134" t="s">
        <v>124</v>
      </c>
      <c r="B49" s="135">
        <v>31133</v>
      </c>
    </row>
    <row r="50" spans="1:2" x14ac:dyDescent="0.25">
      <c r="A50" s="136" t="s">
        <v>125</v>
      </c>
      <c r="B50" s="137">
        <v>17652</v>
      </c>
    </row>
    <row r="51" spans="1:2" ht="74.25" customHeight="1" x14ac:dyDescent="0.25">
      <c r="A51" s="163" t="s">
        <v>126</v>
      </c>
      <c r="B51" s="163"/>
    </row>
    <row r="52" spans="1:2" ht="14.25" customHeight="1" x14ac:dyDescent="0.25">
      <c r="A52" s="159" t="s">
        <v>128</v>
      </c>
      <c r="B52" s="159"/>
    </row>
    <row r="53" spans="1:2" ht="27.75" customHeight="1" x14ac:dyDescent="0.25">
      <c r="A53" s="159" t="s">
        <v>127</v>
      </c>
      <c r="B53" s="159"/>
    </row>
    <row r="54" spans="1:2" ht="14.25" customHeight="1" x14ac:dyDescent="0.25">
      <c r="A54" s="146" t="s">
        <v>62</v>
      </c>
      <c r="B54" s="146"/>
    </row>
    <row r="55" spans="1:2" ht="15.75" customHeight="1" x14ac:dyDescent="0.25">
      <c r="A55" s="146" t="s">
        <v>63</v>
      </c>
      <c r="B55" s="146"/>
    </row>
  </sheetData>
  <mergeCells count="6">
    <mergeCell ref="A55:B55"/>
    <mergeCell ref="A1:B1"/>
    <mergeCell ref="A51:B51"/>
    <mergeCell ref="A52:B52"/>
    <mergeCell ref="A53:B53"/>
    <mergeCell ref="A54:B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Graphique 2</vt:lpstr>
      <vt:lpstr>Tableau 1</vt:lpstr>
      <vt:lpstr>Encadré - Graphique A</vt:lpstr>
      <vt:lpstr>Tableau complémentaire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Dares_Apprentissage_Forte augmentation des entrees en contrat d'apprentissage en 2020</dc:title>
  <dc:subject>Entrées en contrat d'apprentissage en 2020</dc:subject>
  <cp:keywords>contrat d'apprentissage; formation; loi avenir professionnel; dares; Anne Juliette Bessone; Emilie Cupillard</cp:keywords>
  <cp:lastModifiedBy>DEMEULENAERE, Laurence (DARES)</cp:lastModifiedBy>
  <dcterms:created xsi:type="dcterms:W3CDTF">2021-06-30T09:01:38Z</dcterms:created>
  <dcterms:modified xsi:type="dcterms:W3CDTF">2021-07-07T17:39:02Z</dcterms:modified>
</cp:coreProperties>
</file>