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Apublier\Dares Analyses-Dares Résultats\Farges CUI CAE\"/>
    </mc:Choice>
  </mc:AlternateContent>
  <bookViews>
    <workbookView xWindow="0" yWindow="0" windowWidth="25200" windowHeight="11550" tabRatio="827"/>
  </bookViews>
  <sheets>
    <sheet name="Lisez-moi" sheetId="30" r:id="rId1"/>
    <sheet name="Tableau 1" sheetId="46" r:id="rId2"/>
    <sheet name="Graphique 1" sheetId="49" r:id="rId3"/>
    <sheet name="Tableau 2" sheetId="48" r:id="rId4"/>
    <sheet name="Tableau 3" sheetId="47" r:id="rId5"/>
    <sheet name="Graphique A " sheetId="50" r:id="rId6"/>
    <sheet name="Tableau A" sheetId="51" r:id="rId7"/>
  </sheets>
  <externalReferences>
    <externalReference r:id="rId8"/>
    <externalReference r:id="rId9"/>
    <externalReference r:id="rId10"/>
    <externalReference r:id="rId11"/>
    <externalReference r:id="rId12"/>
  </externalReferences>
  <definedNames>
    <definedName name="_Lisez_moi" localSheetId="0">OFFSET('Lisez-moi'!po,#REF!,0)</definedName>
    <definedName name="_Lisez_moi" localSheetId="3">OFFSET('Tableau 2'!po,#REF!,0)</definedName>
    <definedName name="_Lisez_moi">OFFSET([0]!po,#REF!,0)</definedName>
    <definedName name="ad" localSheetId="0">OFFSET('Lisez-moi'!po,#REF!,0)</definedName>
    <definedName name="ad" localSheetId="3">OFFSET('Tableau 2'!po,#REF!,0)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 localSheetId="3">#REF!</definedName>
    <definedName name="bilan_circ">#REF!</definedName>
    <definedName name="bilan_dep" localSheetId="0">#REF!</definedName>
    <definedName name="bilan_dep" localSheetId="3">#REF!</definedName>
    <definedName name="bilan_dep">#REF!</definedName>
    <definedName name="bilan_dep_a17_secret" localSheetId="0">#REF!</definedName>
    <definedName name="bilan_dep_a17_secret" localSheetId="3">#REF!</definedName>
    <definedName name="bilan_dep_a17_secret">#REF!</definedName>
    <definedName name="bilan_dep_taille_ent" localSheetId="0">#REF!</definedName>
    <definedName name="bilan_dep_taille_ent" localSheetId="3">#REF!</definedName>
    <definedName name="bilan_dep_taille_ent">#REF!</definedName>
    <definedName name="bilan_dep_taille_ent_NM" localSheetId="0">#REF!</definedName>
    <definedName name="bilan_dep_taille_ent_NM" localSheetId="3">#REF!</definedName>
    <definedName name="bilan_dep_taille_ent_NM">#REF!</definedName>
    <definedName name="bilan_dep_taille_etab" localSheetId="0">#REF!</definedName>
    <definedName name="bilan_dep_taille_etab" localSheetId="3">#REF!</definedName>
    <definedName name="bilan_dep_taille_etab">#REF!</definedName>
    <definedName name="bilan_dep_taille_etab_NM" localSheetId="0">#REF!</definedName>
    <definedName name="bilan_dep_taille_etab_NM" localSheetId="3">#REF!</definedName>
    <definedName name="bilan_dep_taille_etab_NM">#REF!</definedName>
    <definedName name="bilan_depot" localSheetId="0">#REF!</definedName>
    <definedName name="bilan_depot" localSheetId="3">#REF!</definedName>
    <definedName name="bilan_depot">#REF!</definedName>
    <definedName name="bilan_motif" localSheetId="0">#REF!</definedName>
    <definedName name="bilan_motif" localSheetId="3">#REF!</definedName>
    <definedName name="bilan_motif">#REF!</definedName>
    <definedName name="bilan_naf17" localSheetId="0">#REF!</definedName>
    <definedName name="bilan_naf17" localSheetId="3">#REF!</definedName>
    <definedName name="bilan_naf17">#REF!</definedName>
    <definedName name="bilan_naf38" localSheetId="0">#REF!</definedName>
    <definedName name="bilan_naf38" localSheetId="3">#REF!</definedName>
    <definedName name="bilan_naf38">#REF!</definedName>
    <definedName name="bilan_naf88" localSheetId="0">#REF!</definedName>
    <definedName name="bilan_naf88" localSheetId="3">#REF!</definedName>
    <definedName name="bilan_naf88">#REF!</definedName>
    <definedName name="bilan_reg" localSheetId="0">#REF!</definedName>
    <definedName name="bilan_reg" localSheetId="3">#REF!</definedName>
    <definedName name="bilan_reg">#REF!</definedName>
    <definedName name="bilan_REV2" localSheetId="0">#REF!</definedName>
    <definedName name="bilan_REV2" localSheetId="3">#REF!</definedName>
    <definedName name="bilan_REV2">#REF!</definedName>
    <definedName name="bilan_statut" localSheetId="0">#REF!</definedName>
    <definedName name="bilan_statut" localSheetId="3">#REF!</definedName>
    <definedName name="bilan_statut">#REF!</definedName>
    <definedName name="bilan_taille_ent" localSheetId="0">#REF!</definedName>
    <definedName name="bilan_taille_ent" localSheetId="3">#REF!</definedName>
    <definedName name="bilan_taille_ent">#REF!</definedName>
    <definedName name="bilan_taille_ent_b" localSheetId="0">#REF!</definedName>
    <definedName name="bilan_taille_ent_b" localSheetId="3">#REF!</definedName>
    <definedName name="bilan_taille_ent_b">#REF!</definedName>
    <definedName name="bilan_taille_etab" localSheetId="0">#REF!</definedName>
    <definedName name="bilan_taille_etab" localSheetId="3">#REF!</definedName>
    <definedName name="bilan_taille_etab">#REF!</definedName>
    <definedName name="bilan_taille_etab_b" localSheetId="0">#REF!</definedName>
    <definedName name="bilan_taille_etab_b" localSheetId="3">#REF!</definedName>
    <definedName name="bilan_taille_etab_b">#REF!</definedName>
    <definedName name="blabla" localSheetId="0">#REF!</definedName>
    <definedName name="blabla" localSheetId="3">#REF!</definedName>
    <definedName name="blabla">#REF!</definedName>
    <definedName name="brute" localSheetId="3">#REF!</definedName>
    <definedName name="brute">#REF!</definedName>
    <definedName name="choix" localSheetId="0">OFFSET('Lisez-moi'!periode,#REF!,0)</definedName>
    <definedName name="choix" localSheetId="3">OFFSET('Tableau 2'!periode,#REF!,0)</definedName>
    <definedName name="choix">OFFSET(periode,#REF!,0)</definedName>
    <definedName name="choix_mesure" localSheetId="0">OFFSET('Lisez-moi'!periode,#REF!,0)</definedName>
    <definedName name="choix_mesure" localSheetId="3">OFFSET('Tableau 2'!periode,#REF!,0)</definedName>
    <definedName name="choix_mesure">OFFSET(periode,#REF!,0)</definedName>
    <definedName name="choix_mesure2" localSheetId="0">OFFSET('Lisez-moi'!periode,#REF!,0)</definedName>
    <definedName name="choix_mesure2" localSheetId="3">OFFSET('Tableau 2'!periode,#REF!,0)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0">[2]données_graph1!#REF!</definedName>
    <definedName name="CVS_DUR" localSheetId="3">[2]données_graph1!#REF!</definedName>
    <definedName name="CVS_DUR">[2]données_graph1!#REF!</definedName>
    <definedName name="cvscjo" localSheetId="3">#REF!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0">#N/A</definedName>
    <definedName name="ff" localSheetId="3">OFFSET('Tableau 2'!periode,#REF!,0)</definedName>
    <definedName name="ff">OFFSET([0]!periode,#REF!,0)</definedName>
    <definedName name="fig" localSheetId="0">OFFSET('Lisez-moi'!periode,#REF!,0)</definedName>
    <definedName name="fig" localSheetId="3">OFFSET('Tableau 2'!periode,#REF!,0)</definedName>
    <definedName name="fig">OFFSET(periode,#REF!,0)</definedName>
    <definedName name="figure" localSheetId="0">#REF!</definedName>
    <definedName name="figure" localSheetId="3">#REF!</definedName>
    <definedName name="figure">#REF!</definedName>
    <definedName name="frijzijizj" localSheetId="0">#REF!</definedName>
    <definedName name="frijzijizj" localSheetId="3">#REF!</definedName>
    <definedName name="frijzijizj">#REF!</definedName>
    <definedName name="fsd" localSheetId="0">OFFSET('Lisez-moi'!po,#REF!,0)</definedName>
    <definedName name="fsd" localSheetId="3">OFFSET('Tableau 2'!po,#REF!,0)</definedName>
    <definedName name="fsd">OFFSET(po,#REF!,0)</definedName>
    <definedName name="graph" localSheetId="0">#REF!</definedName>
    <definedName name="graph" localSheetId="3">#REF!</definedName>
    <definedName name="graph">#REF!</definedName>
    <definedName name="grenouille" localSheetId="0">#REF!</definedName>
    <definedName name="grenouille" localSheetId="3">#REF!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0">[2]données_graph1!#REF!</definedName>
    <definedName name="hh" localSheetId="3">[4]données_graph1!#REF!</definedName>
    <definedName name="hh">[4]données_graph1!#REF!</definedName>
    <definedName name="ii" localSheetId="0">#REF!</definedName>
    <definedName name="ii" localSheetId="3">#REF!</definedName>
    <definedName name="ii">#REF!</definedName>
    <definedName name="in" localSheetId="0">#REF!</definedName>
    <definedName name="in" localSheetId="3">#REF!</definedName>
    <definedName name="in">#REF!</definedName>
    <definedName name="Interim_trimcvs" localSheetId="0">#REF!</definedName>
    <definedName name="Interim_trimcvs" localSheetId="3">#REF!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0">#REF!</definedName>
    <definedName name="mesure" localSheetId="3">#REF!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 localSheetId="3">#REF!</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 localSheetId="3">#REF!</definedName>
    <definedName name="periode">#REF!</definedName>
    <definedName name="po" localSheetId="0">#REF!</definedName>
    <definedName name="po" localSheetId="3">#REF!</definedName>
    <definedName name="po">#REF!</definedName>
    <definedName name="ROME_CAT_CVS_CJO_AGR" localSheetId="3">#REF!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 localSheetId="3">#REF!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 localSheetId="3">#REF!</definedName>
    <definedName name="u">#REF!</definedName>
    <definedName name="uuu" localSheetId="0">#REF!</definedName>
    <definedName name="uuu" localSheetId="3">#REF!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3">OFFSET('Tableau 2'!po,#REF!,0)</definedName>
    <definedName name="xw">OFFSET([0]!po,#REF!,0)</definedName>
  </definedNames>
  <calcPr calcId="162913"/>
</workbook>
</file>

<file path=xl/calcChain.xml><?xml version="1.0" encoding="utf-8"?>
<calcChain xmlns="http://schemas.openxmlformats.org/spreadsheetml/2006/main">
  <c r="D11" i="47" l="1"/>
  <c r="D25" i="48" l="1"/>
  <c r="D20" i="48"/>
  <c r="D18" i="48"/>
  <c r="D15" i="48"/>
  <c r="D14" i="48"/>
  <c r="D9" i="48"/>
  <c r="D8" i="48"/>
  <c r="D23" i="49"/>
  <c r="D22" i="49"/>
  <c r="D14" i="46"/>
  <c r="D11" i="46"/>
  <c r="D10" i="46"/>
  <c r="D7" i="46"/>
  <c r="A6" i="50" l="1"/>
  <c r="A7" i="50" s="1"/>
  <c r="A8" i="50" s="1"/>
  <c r="A9" i="50" s="1"/>
  <c r="A10" i="50" s="1"/>
  <c r="A11" i="50" s="1"/>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alcChain>
</file>

<file path=xl/sharedStrings.xml><?xml version="1.0" encoding="utf-8"?>
<sst xmlns="http://schemas.openxmlformats.org/spreadsheetml/2006/main" count="178" uniqueCount="136">
  <si>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</si>
  <si>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</si>
  <si>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</si>
  <si>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</si>
  <si>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</si>
  <si>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Taux d'insertion des bénéficiaires (en %)</t>
  </si>
  <si>
    <t>Taux d'insertion des faux-jumeaux (en %)</t>
  </si>
  <si>
    <t>Différence (en points)</t>
  </si>
  <si>
    <t>En emploi total</t>
  </si>
  <si>
    <t>En emploi non aidé</t>
  </si>
  <si>
    <t>… dont CDI</t>
  </si>
  <si>
    <t>… dont CDD</t>
  </si>
  <si>
    <t>15***</t>
  </si>
  <si>
    <t>… dont alternance</t>
  </si>
  <si>
    <t>… dont Intérim, vacations, saisonniers</t>
  </si>
  <si>
    <t>… dont Création d'entreprise</t>
  </si>
  <si>
    <t>En formation ou stage</t>
  </si>
  <si>
    <t>En recherche d'emploi</t>
  </si>
  <si>
    <t>En inactivité</t>
  </si>
  <si>
    <t>Bénéficiaires (en %)</t>
  </si>
  <si>
    <t>Faux-jumeaux (en %)</t>
  </si>
  <si>
    <t>Inférieur au BEP/CAP</t>
  </si>
  <si>
    <t>BEP/CAP</t>
  </si>
  <si>
    <t>Bac</t>
  </si>
  <si>
    <t>6***</t>
  </si>
  <si>
    <t>Supérieur au bac</t>
  </si>
  <si>
    <t>4***</t>
  </si>
  <si>
    <t>Moins de 30 ans</t>
  </si>
  <si>
    <t>30-49 ans</t>
  </si>
  <si>
    <t>2***</t>
  </si>
  <si>
    <t>50 ans ou plus</t>
  </si>
  <si>
    <t>Statut de l'employeur</t>
  </si>
  <si>
    <t>Association</t>
  </si>
  <si>
    <t>Collectivité territoriale</t>
  </si>
  <si>
    <t>Etablissement sanitaire public</t>
  </si>
  <si>
    <t>Autre établissement public</t>
  </si>
  <si>
    <t>3***</t>
  </si>
  <si>
    <t>Bénéficiaires ayant connu une rupture de contrat</t>
  </si>
  <si>
    <t>Durée du parcours en CUI-CAE</t>
  </si>
  <si>
    <t>Moins d'un an</t>
  </si>
  <si>
    <t>Un an</t>
  </si>
  <si>
    <t>Entre un et deux ans</t>
  </si>
  <si>
    <t>Deux ans</t>
  </si>
  <si>
    <t>Plus de deux ans</t>
  </si>
  <si>
    <t>Ensemble</t>
  </si>
  <si>
    <t xml:space="preserve">Part de personnes : </t>
  </si>
  <si>
    <t>Effectif (en %)</t>
  </si>
  <si>
    <r>
      <rPr>
        <b/>
        <sz val="9"/>
        <color theme="1"/>
        <rFont val="Arial"/>
        <family val="2"/>
      </rPr>
      <t>Lecture</t>
    </r>
    <r>
      <rPr>
        <sz val="9"/>
        <color theme="1"/>
        <rFont val="Arial"/>
        <family val="2"/>
      </rPr>
      <t xml:space="preserve"> :  12 % des bénéficiaires ont passé douze mois en contrat aidé.</t>
    </r>
  </si>
  <si>
    <r>
      <rPr>
        <b/>
        <sz val="9"/>
        <color theme="1"/>
        <rFont val="Arial"/>
        <family val="2"/>
      </rPr>
      <t>Champ</t>
    </r>
    <r>
      <rPr>
        <sz val="9"/>
        <color theme="1"/>
        <rFont val="Arial"/>
        <family val="2"/>
      </rPr>
      <t xml:space="preserve"> : personnes inscrites à Pôle emploi au second semestre 2013, entrées en contrat aidé entre avril 2014 et octobre 2016, et sorties de ce contrat, France.</t>
    </r>
  </si>
  <si>
    <r>
      <rPr>
        <b/>
        <sz val="9"/>
        <color theme="1"/>
        <rFont val="Arial"/>
        <family val="2"/>
      </rPr>
      <t>Note :</t>
    </r>
    <r>
      <rPr>
        <sz val="9"/>
        <color theme="1"/>
        <rFont val="Arial"/>
        <family val="2"/>
      </rPr>
      <t xml:space="preserve"> *** : significatif à 1 %   ; ** significatif à 5 %.</t>
    </r>
  </si>
  <si>
    <t>En %</t>
  </si>
  <si>
    <t>Etablissement public d'enseignement</t>
  </si>
  <si>
    <t>Métier Exercé</t>
  </si>
  <si>
    <t>Agriculture et pêche, espaces naturels et espaces verts, soins aux animaux</t>
  </si>
  <si>
    <t>Hôtellerie, restauration, tourisme, loisirs et animation</t>
  </si>
  <si>
    <t>Installation et maintenance</t>
  </si>
  <si>
    <t>Santé</t>
  </si>
  <si>
    <t>Services à la personne et à la collectivité</t>
  </si>
  <si>
    <t>Support à l'entreprise</t>
  </si>
  <si>
    <t>Autres</t>
  </si>
  <si>
    <t>Part de bénéficiaires qui ont suivi au moins une formation</t>
  </si>
  <si>
    <t>Type de formations suivies</t>
  </si>
  <si>
    <t>Avez-vous suivi une formation pour obtenir un diplôme ou une qualification reconnue (VAE, titre professionnel inscrit au RNCP, certificat de qualification professionnelle) ?</t>
  </si>
  <si>
    <t>Avez-vous préparé le permis de conduire (financé par l’employeur), le Caces, le brevet de secourisme ou une autre habilitation ?</t>
  </si>
  <si>
    <t>Avez-vous bénéficié d’une remise à niveau dans les matières générales (français, calcul) ?</t>
  </si>
  <si>
    <t>Avez-vous bénéficié d’une formation pour mieux faire votre travail ?</t>
  </si>
  <si>
    <t>Avez-vous préparé des concours pour entrer dans la fonction publique ?</t>
  </si>
  <si>
    <t>Avez-vous bénéficié d’une formation pour définir un projet professionnel ?</t>
  </si>
  <si>
    <t>Avez-vous bénéficié d’une autre formation ?</t>
  </si>
  <si>
    <t>Juste avant de commencer votre contrat aidé, avez-vous bénéficié d’une formation destinée à préparer votre embauche ?</t>
  </si>
  <si>
    <t>Accompagnement</t>
  </si>
  <si>
    <t xml:space="preserve">Part de bénéficiaires qui ont été suivi au sein de la structure </t>
  </si>
  <si>
    <t xml:space="preserve">Part de bénéficiaires qui ont accompagnés par quelqu'un d'extérieur à la structure </t>
  </si>
  <si>
    <t>Fréquence de l'accompagnement interne</t>
  </si>
  <si>
    <t>Tous les jours ou presque</t>
  </si>
  <si>
    <t>Plusieurs fois par mois</t>
  </si>
  <si>
    <t>Une seule fois par mois</t>
  </si>
  <si>
    <t>Moins souvent</t>
  </si>
  <si>
    <t>Fréquence de l'accompagnement externe</t>
  </si>
  <si>
    <t>Une seule fois par trimestre</t>
  </si>
  <si>
    <t>Part de bénéficiaires ayant connu une rupture de contrat</t>
  </si>
  <si>
    <t>Motifs de rupture</t>
  </si>
  <si>
    <t>A l'initiative de l'employeur pendant ou à la fin de la période d'essai</t>
  </si>
  <si>
    <t>Suite à un licenciement</t>
  </si>
  <si>
    <t>A l'initiative du salarié</t>
  </si>
  <si>
    <t>D'un commun accord</t>
  </si>
  <si>
    <t>Avis du bénéficiaire</t>
  </si>
  <si>
    <t>De garder contact avec le monde du travail</t>
  </si>
  <si>
    <t xml:space="preserve">D’acquérir des compétences  </t>
  </si>
  <si>
    <t>De vous sentir utile, de reprendre confiance</t>
  </si>
  <si>
    <t>D’améliorer votre situation financière</t>
  </si>
  <si>
    <t>De trouver un emploi</t>
  </si>
  <si>
    <t>Issue</t>
  </si>
  <si>
    <t>Après votre CUI-CAE, êtes-vous resté chez votre employeur ?</t>
  </si>
  <si>
    <t>Durée passée en contrat aidé y compris renouvellement (en mois)</t>
  </si>
  <si>
    <r>
      <t>Lecture</t>
    </r>
    <r>
      <rPr>
        <sz val="9"/>
        <color theme="1"/>
        <rFont val="Arial"/>
        <family val="2"/>
      </rPr>
      <t xml:space="preserve"> : 18 % des bénéficiaires de CUI-CAE ont effectué leur contrat dans une collectivité territoriale.</t>
    </r>
  </si>
  <si>
    <r>
      <t>Champ</t>
    </r>
    <r>
      <rPr>
        <sz val="9"/>
        <color theme="1"/>
        <rFont val="Arial"/>
        <family val="2"/>
      </rPr>
      <t xml:space="preserve"> : personnes inscrites à Pôle emploi au second semestre 2013 et entrées en contrat aidé entre avril 2014 et septembre 2016, France.</t>
    </r>
  </si>
  <si>
    <r>
      <rPr>
        <u/>
        <sz val="9"/>
        <rFont val="Arial"/>
        <family val="2"/>
      </rPr>
      <t xml:space="preserve">CUI-CAE </t>
    </r>
    <r>
      <rPr>
        <sz val="9"/>
        <rFont val="Arial"/>
        <family val="2"/>
      </rPr>
      <t xml:space="preserve">: Le contrat unique d’insertion (CUI) a été créé par la loi du 1er décembre 2008 et est entré en vigueur au 1er janvier 2010 en France métropolitaine et à partir du 1er janvier 2011 dans les départements d’outre-mer. Le CUI a pour objet l’embauche de personnes sans emploi rencontrant des difficultés sociales et professionnelles particulières. Il prend la forme d’un contrat d’accompagnement dans l’emploi dans le secteur non marchand (CUI-CAE) et d’un contrat initiative emploi dans le secteur marchand (CUI-CIE). Au 1er janvier 2018, le parcours emploi compétences s'est substitué au CUI-CAE.
</t>
    </r>
  </si>
  <si>
    <r>
      <rPr>
        <u/>
        <sz val="9"/>
        <rFont val="Arial"/>
        <family val="2"/>
      </rPr>
      <t>Secteur non marchand :</t>
    </r>
    <r>
      <rPr>
        <sz val="9"/>
        <rFont val="Arial"/>
        <family val="2"/>
      </rPr>
      <t xml:space="preserve"> On considère qu'une unité rend des services non marchands lorsqu'elle les fournit gratuitement ou à des prix qui ne sont pas économiquement significatifs.  Ces activités de services se rencontrent dans les domaines de l'éducation, de la santé, de l'action sociale et de l'administration </t>
    </r>
  </si>
  <si>
    <t>5***</t>
  </si>
  <si>
    <t>5**</t>
  </si>
  <si>
    <t>Bénéficiaires ayant suivi au moins une formation</t>
  </si>
  <si>
    <t>Niveau de formation du bénéficiaire</t>
  </si>
  <si>
    <t>8***</t>
  </si>
  <si>
    <t>Age du bénéficiaire</t>
  </si>
  <si>
    <r>
      <rPr>
        <b/>
        <sz val="9"/>
        <color theme="1"/>
        <rFont val="Arial"/>
        <family val="2"/>
      </rPr>
      <t>Lecture</t>
    </r>
    <r>
      <rPr>
        <sz val="9"/>
        <color theme="1"/>
        <rFont val="Arial"/>
        <family val="2"/>
      </rPr>
      <t xml:space="preserve"> :  trois ans après leur entrée en contrat aidé, 8 % des bénéficiaires sont dans un ménage bénéficiaire d’un minimum social. S’ils n’étaient pas passés par le contrat aidé, il est estimé qu’ils auraient été 15 %.</t>
    </r>
  </si>
  <si>
    <r>
      <rPr>
        <b/>
        <sz val="9"/>
        <color theme="1"/>
        <rFont val="Arial"/>
        <family val="2"/>
      </rPr>
      <t>Champ</t>
    </r>
    <r>
      <rPr>
        <sz val="9"/>
        <color theme="1"/>
        <rFont val="Arial"/>
        <family val="2"/>
      </rPr>
      <t xml:space="preserve"> : personnes inscrites à Pôle emploi au second semestre 2013, entrées en CUI-CAE entre avril 2014 et octobre 2016 et sorties de ce contrat, France</t>
    </r>
  </si>
  <si>
    <r>
      <rPr>
        <b/>
        <sz val="9"/>
        <color theme="1"/>
        <rFont val="Arial"/>
        <family val="2"/>
      </rPr>
      <t>Note :</t>
    </r>
    <r>
      <rPr>
        <sz val="9"/>
        <color theme="1"/>
        <rFont val="Arial"/>
        <family val="2"/>
      </rPr>
      <t xml:space="preserve"> *** : significatif à 1 %.</t>
    </r>
  </si>
  <si>
    <r>
      <rPr>
        <b/>
        <sz val="9"/>
        <color theme="1"/>
        <rFont val="Arial"/>
        <family val="2"/>
      </rPr>
      <t>Lecture</t>
    </r>
    <r>
      <rPr>
        <sz val="9"/>
        <color theme="1"/>
        <rFont val="Arial"/>
        <family val="2"/>
      </rPr>
      <t xml:space="preserve"> : trois ans après leur entrée en contrat aidé, 65 % des bénéficiaires sont en emploi. En l’absence de passage par le CUI-CAE, il est estimé que leur taux d’emploi serait de 62 %, soit une différence de 3 points, statistiquement significative au seuil de 1 %.</t>
    </r>
  </si>
  <si>
    <t>Le panel CUI 2014-2019 est une enquête menée par la Dares auprès des personnes qui se sont inscrites à Pôle emploi au second semestre 2013. Une partie d'entre elles est entrée en CUI-CAE durant les années suivantes tandis que l'autre partie n'a pas bénéficié du dispositif.
L’enquête s’est déroulée à travers six cohortes, interrogées à quatre reprises.
L’enquête a pour objectif d’évaluer l’effet du CUI-CAE sur l'insertion professionnelle en comparant les trajectoires des bénéficiaires avec celles des non-bénéficaires.</t>
  </si>
  <si>
    <t>Champ : personnes inscrites à Pôle emploi au second semestre 2013.</t>
  </si>
  <si>
    <r>
      <rPr>
        <b/>
        <sz val="9"/>
        <color theme="1"/>
        <rFont val="Arial"/>
        <family val="2"/>
      </rPr>
      <t>Lecture</t>
    </r>
    <r>
      <rPr>
        <sz val="9"/>
        <color theme="1"/>
        <rFont val="Arial"/>
        <family val="2"/>
      </rPr>
      <t xml:space="preserve"> : parmi les personnes entrées en CUI-CAE au sein d’une association, 37 % occupent un CDI trois ans plus tard. Sans le passage par le CUI-CAE, leur taux d’emploi en CDI serait de 33 %.. </t>
    </r>
  </si>
  <si>
    <r>
      <rPr>
        <b/>
        <sz val="9"/>
        <color theme="1"/>
        <rFont val="Arial"/>
        <family val="2"/>
      </rPr>
      <t>Champ</t>
    </r>
    <r>
      <rPr>
        <sz val="9"/>
        <color theme="1"/>
        <rFont val="Arial"/>
        <family val="2"/>
      </rPr>
      <t xml:space="preserve"> : personnes inscrites à Pôle emploi au second semestre 2013, entrées en CUI-CAE entre avril 2014 et octobre 2016 et sorties de ce contrat, France.</t>
    </r>
  </si>
  <si>
    <r>
      <rPr>
        <b/>
        <sz val="9"/>
        <color theme="1"/>
        <rFont val="Arial"/>
        <family val="2"/>
      </rPr>
      <t>Lecture</t>
    </r>
    <r>
      <rPr>
        <sz val="9"/>
        <color theme="1"/>
        <rFont val="Arial"/>
        <family val="2"/>
      </rPr>
      <t xml:space="preserve"> : trois ans après leur entrée en CUI-CAE, 54 % des bénéficiaires qui ont un diplôme inférieur au BEP/CAP sont en emploi. Sans passage par le CUI-CAE, il est estimé que leur taux d’emploi serait de 59 %, soit une différence de -4 points, statistiquement significative au seuil de 1 %. . </t>
    </r>
  </si>
  <si>
    <t>Durée passée en CUI-CAE  (en mois)</t>
  </si>
  <si>
    <r>
      <t>Source</t>
    </r>
    <r>
      <rPr>
        <sz val="9"/>
        <color theme="1"/>
        <rFont val="Arial"/>
        <family val="2"/>
      </rPr>
      <t xml:space="preserve"> : Dares, panel CUI 2014-2019.</t>
    </r>
  </si>
  <si>
    <t>Les contrats aidés dans le secteur non marchand favorisent-ils le retour à l'emploi ?</t>
  </si>
  <si>
    <t>Tableau 1 - Effets du passage en CUI-CAE sur l’insertion en emploi trois ans après l’entrée en contrat aidé</t>
  </si>
  <si>
    <t>Graphique 1 - Taux d'insertion en CDI trois ans après l'entrée en contrat aidé selon la structure porteuse du contrat aidé</t>
  </si>
  <si>
    <t>Tableau 2 - Effets du passage en CUI-CAE sur l’insertion en emploi non aidé trois ans après l’entrée en contrat aidé, selon les caractéristiques des bénéficiaires et de leurs contrats aidés</t>
  </si>
  <si>
    <t>Tableau 3 - Effets du passage en CUI-CAE sur les conditions de vie trois ans après l’entrée en contrat aidé</t>
  </si>
  <si>
    <t>Graphique A - Part de bénéficiaires selon le nombre de mois passés en CUI-CAE (en %)</t>
  </si>
  <si>
    <t xml:space="preserve">Tableau A - Caractéristiques des CUI-CAE </t>
  </si>
  <si>
    <r>
      <rPr>
        <b/>
        <sz val="9"/>
        <color theme="1"/>
        <rFont val="Arial"/>
        <family val="2"/>
      </rPr>
      <t>Source</t>
    </r>
    <r>
      <rPr>
        <sz val="9"/>
        <color theme="1"/>
        <rFont val="Arial"/>
        <family val="2"/>
      </rPr>
      <t xml:space="preserve"> : Dares, panel CUI 2014-2019.</t>
    </r>
  </si>
  <si>
    <t>Étant heureuses ou plutôt heureuses</t>
  </si>
  <si>
    <t>Ayant confiance en l’avenir</t>
  </si>
  <si>
    <t>Ayant un bon ou très bon état de santé</t>
  </si>
  <si>
    <t>Rencontrant des difficultés financières</t>
  </si>
  <si>
    <t>Ayant connu une amélioration de leur niveau de vie entre 2014 et 2018</t>
  </si>
  <si>
    <t>Dont le ménage est bénéficiaire d'un minimum social</t>
  </si>
  <si>
    <t>Secteur public*</t>
  </si>
  <si>
    <r>
      <rPr>
        <b/>
        <sz val="9"/>
        <color theme="1"/>
        <rFont val="Arial"/>
        <family val="2"/>
      </rPr>
      <t>* :</t>
    </r>
    <r>
      <rPr>
        <sz val="9"/>
        <color theme="1"/>
        <rFont val="Arial"/>
        <family val="2"/>
      </rPr>
      <t xml:space="preserve"> Le secteur public comprend les établissements publics d'enseignement, les collectivités territoriales, les établissements sanitaires publics et les autres établissements publics.</t>
    </r>
  </si>
  <si>
    <t>Taux d'insertion (en %)</t>
  </si>
  <si>
    <t xml:space="preserve">Bénéficiaires </t>
  </si>
  <si>
    <t>Faux-jumeaux</t>
  </si>
  <si>
    <t>Décembre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</si>
</sst>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0.0"/>
    <numFmt numFmtId="166" formatCode="_-* #,##0_-;\-* #,##0_-;_-* &quot;-&quot;??_-;_-@_-"/>
    <numFmt numFmtId="167" formatCode="0\ %"/>
  </numFmts>
  <fonts count="28" x14ac:knownFonts="1">
    <font>
      <sz val="11"/>
      <color theme="1"/>
      <name val="Calibri"/>
      <family val="2"/>
      <scheme val="minor"/>
    </font>
    <font>
      <sz val="9"/>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sz val="11"/>
      <color theme="1"/>
      <name val="Arial"/>
      <family val="2"/>
    </font>
    <font>
      <b/>
      <sz val="8"/>
      <name val="Arial"/>
      <family val="2"/>
    </font>
    <font>
      <sz val="8"/>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11"/>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11"/>
      <name val="Calibri"/>
      <family val="2"/>
      <scheme val="minor"/>
    </font>
    <font>
      <b/>
      <sz val="9"/>
      <color theme="1"/>
      <name val="Calibri"/>
      <family val="2"/>
      <scheme val="minor"/>
    </font>
    <font>
      <sz val="9"/>
      <color theme="1"/>
      <name val="Calibri"/>
      <family val="2"/>
      <scheme val="minor"/>
    </font>
    <font>
      <b/>
      <sz val="9"/>
      <color theme="1"/>
      <name val="Arial"/>
      <family val="2"/>
    </font>
  </fonts>
  <fills count="12">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5">
    <xf numFmtId="0" fontId="0" fillId="0" borderId="0"/>
    <xf numFmtId="43" fontId="2" fillId="0" borderId="0" applyFont="0" applyFill="0" applyBorder="0" applyAlignment="0" applyProtection="0"/>
    <xf numFmtId="164" fontId="2" fillId="0" borderId="0" applyFon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164" fontId="2" fillId="0" borderId="0" applyFont="0" applyFill="0" applyBorder="0" applyAlignment="0" applyProtection="0"/>
    <xf numFmtId="0" fontId="6" fillId="3" borderId="0" applyNumberFormat="0" applyBorder="0" applyAlignment="0" applyProtection="0"/>
    <xf numFmtId="0" fontId="8" fillId="0" borderId="0"/>
    <xf numFmtId="0" fontId="9" fillId="0" borderId="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20" fillId="0" borderId="0"/>
    <xf numFmtId="167" fontId="8" fillId="0" borderId="0" applyBorder="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111">
    <xf numFmtId="0" fontId="0" fillId="0" borderId="0" xfId="0"/>
    <xf numFmtId="0" fontId="5" fillId="0" borderId="0" xfId="0" applyFont="1" applyFill="1"/>
    <xf numFmtId="0" fontId="0" fillId="0" borderId="0" xfId="0" applyFill="1"/>
    <xf numFmtId="0" fontId="4" fillId="0" borderId="0" xfId="0" applyFont="1" applyFill="1"/>
    <xf numFmtId="0" fontId="10" fillId="0" borderId="0" xfId="0" applyFont="1" applyFill="1"/>
    <xf numFmtId="166" fontId="0" fillId="0" borderId="0" xfId="1" applyNumberFormat="1" applyFont="1" applyFill="1"/>
    <xf numFmtId="166" fontId="0" fillId="0" borderId="0" xfId="0" applyNumberFormat="1" applyFill="1"/>
    <xf numFmtId="0" fontId="11" fillId="2" borderId="0" xfId="12" applyFont="1" applyFill="1" applyBorder="1" applyAlignment="1">
      <alignment vertical="center"/>
    </xf>
    <xf numFmtId="0" fontId="11" fillId="2" borderId="0" xfId="12" applyFont="1" applyFill="1" applyAlignment="1">
      <alignment vertical="center"/>
    </xf>
    <xf numFmtId="0" fontId="12" fillId="2" borderId="0" xfId="12" applyFont="1" applyFill="1" applyBorder="1" applyAlignment="1">
      <alignment vertical="center"/>
    </xf>
    <xf numFmtId="0" fontId="12" fillId="2" borderId="0" xfId="12" applyFont="1" applyFill="1" applyAlignment="1">
      <alignment vertical="center"/>
    </xf>
    <xf numFmtId="0" fontId="13" fillId="2" borderId="0" xfId="12" applyFont="1" applyFill="1" applyAlignment="1">
      <alignment vertical="center"/>
    </xf>
    <xf numFmtId="0" fontId="16" fillId="2" borderId="0" xfId="12" applyFont="1" applyFill="1" applyBorder="1" applyAlignment="1">
      <alignment vertical="center"/>
    </xf>
    <xf numFmtId="0" fontId="16" fillId="2" borderId="0" xfId="12" applyFont="1" applyFill="1" applyAlignment="1">
      <alignment vertical="center"/>
    </xf>
    <xf numFmtId="0" fontId="17" fillId="2" borderId="0" xfId="12" applyFont="1" applyFill="1" applyAlignment="1">
      <alignment vertical="center" wrapText="1"/>
    </xf>
    <xf numFmtId="0" fontId="9" fillId="2" borderId="0" xfId="12" applyFill="1" applyAlignment="1">
      <alignment vertical="center"/>
    </xf>
    <xf numFmtId="0" fontId="14" fillId="2" borderId="0" xfId="12" applyNumberFormat="1" applyFont="1" applyFill="1" applyAlignment="1">
      <alignment vertical="top" wrapText="1"/>
    </xf>
    <xf numFmtId="0" fontId="13" fillId="2" borderId="0" xfId="12" applyFont="1" applyFill="1" applyAlignment="1">
      <alignment vertical="center" wrapText="1"/>
    </xf>
    <xf numFmtId="0" fontId="12" fillId="0" borderId="0" xfId="12" applyFont="1" applyFill="1" applyAlignment="1">
      <alignment vertical="center"/>
    </xf>
    <xf numFmtId="0" fontId="12" fillId="0" borderId="0" xfId="12" applyFont="1" applyAlignment="1">
      <alignment vertical="center"/>
    </xf>
    <xf numFmtId="0" fontId="13" fillId="10" borderId="0" xfId="12" applyFont="1" applyFill="1" applyAlignment="1">
      <alignment vertical="center" wrapText="1"/>
    </xf>
    <xf numFmtId="0" fontId="12" fillId="10" borderId="0" xfId="12" applyFont="1" applyFill="1" applyAlignment="1">
      <alignment vertical="center"/>
    </xf>
    <xf numFmtId="0" fontId="12" fillId="0" borderId="0" xfId="12" applyFont="1"/>
    <xf numFmtId="0" fontId="12" fillId="0" borderId="0" xfId="12" applyFont="1" applyFill="1"/>
    <xf numFmtId="0" fontId="1" fillId="0" borderId="0" xfId="0" applyFont="1" applyFill="1"/>
    <xf numFmtId="0" fontId="21" fillId="2" borderId="0" xfId="0" applyFont="1" applyFill="1" applyAlignment="1">
      <alignment horizontal="center" vertical="center"/>
    </xf>
    <xf numFmtId="0" fontId="18" fillId="11" borderId="0" xfId="12" applyFont="1" applyFill="1" applyBorder="1" applyAlignment="1">
      <alignment horizontal="justify" vertical="center"/>
    </xf>
    <xf numFmtId="0" fontId="22" fillId="11" borderId="0" xfId="12" applyFont="1" applyFill="1" applyAlignment="1">
      <alignment vertical="center" wrapText="1"/>
    </xf>
    <xf numFmtId="0" fontId="14" fillId="2" borderId="0" xfId="19" applyFont="1" applyFill="1" applyAlignment="1" applyProtection="1">
      <alignment horizontal="left"/>
    </xf>
    <xf numFmtId="0" fontId="15" fillId="2" borderId="0" xfId="12" applyFont="1" applyFill="1" applyBorder="1" applyAlignment="1">
      <alignment horizontal="justify" vertical="top" wrapText="1"/>
    </xf>
    <xf numFmtId="0" fontId="0" fillId="0" borderId="1" xfId="0" applyBorder="1"/>
    <xf numFmtId="1" fontId="0" fillId="0" borderId="1" xfId="0" applyNumberFormat="1" applyBorder="1" applyAlignment="1">
      <alignment horizontal="center" vertical="center"/>
    </xf>
    <xf numFmtId="1" fontId="0" fillId="0" borderId="1" xfId="24" applyNumberFormat="1" applyFont="1" applyBorder="1" applyAlignment="1">
      <alignment horizontal="center"/>
    </xf>
    <xf numFmtId="0" fontId="0" fillId="0" borderId="1" xfId="23" applyNumberFormat="1" applyFont="1" applyBorder="1" applyAlignment="1">
      <alignment horizontal="center"/>
    </xf>
    <xf numFmtId="165" fontId="0" fillId="0" borderId="1" xfId="24" applyNumberFormat="1" applyFont="1" applyBorder="1" applyAlignment="1">
      <alignment horizontal="center"/>
    </xf>
    <xf numFmtId="0" fontId="3" fillId="0" borderId="1" xfId="0" applyFont="1" applyBorder="1" applyAlignment="1">
      <alignment horizontal="center" vertical="center" wrapText="1"/>
    </xf>
    <xf numFmtId="0" fontId="0" fillId="2" borderId="0" xfId="0" applyFill="1" applyBorder="1"/>
    <xf numFmtId="0" fontId="0" fillId="2" borderId="1" xfId="0" applyFill="1" applyBorder="1" applyAlignment="1">
      <alignment horizontal="center" vertical="center" wrapText="1"/>
    </xf>
    <xf numFmtId="0" fontId="3" fillId="2" borderId="2" xfId="0" applyFont="1" applyFill="1" applyBorder="1"/>
    <xf numFmtId="2" fontId="0" fillId="2" borderId="2" xfId="24" applyNumberFormat="1" applyFont="1" applyFill="1" applyBorder="1"/>
    <xf numFmtId="0" fontId="0" fillId="2" borderId="3" xfId="0" applyFont="1" applyFill="1" applyBorder="1"/>
    <xf numFmtId="1" fontId="0" fillId="2" borderId="3" xfId="24" applyNumberFormat="1" applyFont="1" applyFill="1" applyBorder="1" applyAlignment="1">
      <alignment horizontal="center" vertical="center"/>
    </xf>
    <xf numFmtId="0" fontId="0" fillId="2" borderId="3" xfId="24" applyNumberFormat="1" applyFont="1" applyFill="1" applyBorder="1" applyAlignment="1">
      <alignment horizontal="center" vertical="center"/>
    </xf>
    <xf numFmtId="0" fontId="0" fillId="2" borderId="4" xfId="0" applyFont="1" applyFill="1" applyBorder="1"/>
    <xf numFmtId="1" fontId="0" fillId="2" borderId="4" xfId="24" applyNumberFormat="1" applyFont="1" applyFill="1" applyBorder="1" applyAlignment="1">
      <alignment horizontal="center" vertical="center"/>
    </xf>
    <xf numFmtId="0" fontId="0" fillId="2" borderId="4" xfId="24" applyNumberFormat="1" applyFont="1" applyFill="1" applyBorder="1" applyAlignment="1">
      <alignment horizontal="center" vertical="center"/>
    </xf>
    <xf numFmtId="1" fontId="0" fillId="2" borderId="2" xfId="24" applyNumberFormat="1" applyFont="1" applyFill="1" applyBorder="1" applyAlignment="1">
      <alignment horizontal="center" vertical="center"/>
    </xf>
    <xf numFmtId="0" fontId="0" fillId="2" borderId="2" xfId="24" applyNumberFormat="1" applyFont="1" applyFill="1" applyBorder="1" applyAlignment="1">
      <alignment horizontal="center" vertical="center"/>
    </xf>
    <xf numFmtId="0" fontId="0" fillId="2" borderId="3" xfId="0" applyFont="1" applyFill="1" applyBorder="1" applyAlignment="1">
      <alignment wrapText="1"/>
    </xf>
    <xf numFmtId="0" fontId="0" fillId="2" borderId="4" xfId="0" applyFont="1" applyFill="1" applyBorder="1" applyAlignment="1">
      <alignment wrapText="1"/>
    </xf>
    <xf numFmtId="0" fontId="3" fillId="2" borderId="1" xfId="0" applyFont="1" applyFill="1" applyBorder="1" applyAlignment="1">
      <alignment wrapText="1"/>
    </xf>
    <xf numFmtId="1" fontId="0" fillId="2" borderId="1" xfId="24" applyNumberFormat="1" applyFont="1" applyFill="1" applyBorder="1" applyAlignment="1">
      <alignment horizontal="center" vertical="center"/>
    </xf>
    <xf numFmtId="0" fontId="0" fillId="2" borderId="1" xfId="24" applyNumberFormat="1" applyFont="1" applyFill="1" applyBorder="1" applyAlignment="1">
      <alignment horizontal="center" vertical="center"/>
    </xf>
    <xf numFmtId="0" fontId="3" fillId="2" borderId="3" xfId="0" applyFont="1" applyFill="1" applyBorder="1" applyAlignment="1">
      <alignment wrapText="1"/>
    </xf>
    <xf numFmtId="0" fontId="3" fillId="2" borderId="0" xfId="0" applyFont="1" applyFill="1" applyBorder="1"/>
    <xf numFmtId="0" fontId="0" fillId="2" borderId="2" xfId="0" applyFill="1" applyBorder="1"/>
    <xf numFmtId="9" fontId="0" fillId="0" borderId="0" xfId="24" applyFont="1"/>
    <xf numFmtId="0" fontId="0" fillId="0" borderId="2" xfId="0" applyBorder="1" applyAlignment="1">
      <alignment horizontal="center" vertical="center" wrapText="1"/>
    </xf>
    <xf numFmtId="0" fontId="0" fillId="0" borderId="1" xfId="0" applyBorder="1" applyAlignment="1">
      <alignment wrapText="1"/>
    </xf>
    <xf numFmtId="1" fontId="0" fillId="0" borderId="1" xfId="24" applyNumberFormat="1" applyFont="1" applyFill="1" applyBorder="1" applyAlignment="1">
      <alignment horizontal="center" vertical="center"/>
    </xf>
    <xf numFmtId="9" fontId="0" fillId="0" borderId="1" xfId="24" applyFont="1" applyFill="1" applyBorder="1" applyAlignment="1">
      <alignment horizontal="center"/>
    </xf>
    <xf numFmtId="1" fontId="24" fillId="0" borderId="1" xfId="24" applyNumberFormat="1" applyFont="1" applyFill="1" applyBorder="1" applyAlignment="1">
      <alignment horizontal="center" vertical="center"/>
    </xf>
    <xf numFmtId="9" fontId="24" fillId="0" borderId="1" xfId="24" applyFont="1" applyFill="1" applyBorder="1" applyAlignment="1">
      <alignment horizontal="center"/>
    </xf>
    <xf numFmtId="0" fontId="3" fillId="0" borderId="5" xfId="0" applyFont="1" applyBorder="1" applyAlignment="1">
      <alignment horizontal="center" vertical="center" wrapText="1"/>
    </xf>
    <xf numFmtId="0" fontId="0" fillId="0" borderId="6" xfId="0" applyBorder="1" applyAlignment="1">
      <alignment horizontal="center" vertical="center"/>
    </xf>
    <xf numFmtId="1" fontId="0" fillId="0" borderId="3" xfId="24" applyNumberFormat="1" applyFont="1" applyBorder="1" applyAlignment="1">
      <alignment horizontal="center" vertical="center"/>
    </xf>
    <xf numFmtId="0" fontId="0" fillId="0" borderId="7" xfId="0" applyBorder="1" applyAlignment="1">
      <alignment horizontal="center" vertical="center"/>
    </xf>
    <xf numFmtId="1" fontId="0" fillId="0" borderId="4" xfId="24"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25" fillId="0" borderId="0" xfId="0" applyFont="1" applyAlignment="1">
      <alignment horizontal="left" vertical="center"/>
    </xf>
    <xf numFmtId="0" fontId="19" fillId="2" borderId="0" xfId="19" applyFill="1" applyAlignment="1" applyProtection="1">
      <alignment vertical="center" wrapText="1"/>
    </xf>
    <xf numFmtId="0" fontId="26" fillId="2" borderId="8" xfId="0" applyFont="1" applyFill="1" applyBorder="1" applyAlignment="1">
      <alignment wrapText="1"/>
    </xf>
    <xf numFmtId="1" fontId="26" fillId="2" borderId="8" xfId="0" applyNumberFormat="1" applyFont="1" applyFill="1" applyBorder="1" applyAlignment="1">
      <alignment horizontal="center" vertical="center"/>
    </xf>
    <xf numFmtId="0" fontId="26" fillId="2" borderId="9" xfId="0" applyFont="1" applyFill="1" applyBorder="1" applyAlignment="1">
      <alignment wrapText="1"/>
    </xf>
    <xf numFmtId="1" fontId="26" fillId="2" borderId="9" xfId="0" applyNumberFormat="1" applyFont="1" applyFill="1" applyBorder="1" applyAlignment="1">
      <alignment horizontal="center" vertical="center"/>
    </xf>
    <xf numFmtId="0" fontId="26" fillId="2" borderId="2" xfId="0" applyFont="1" applyFill="1" applyBorder="1" applyAlignment="1">
      <alignment wrapText="1"/>
    </xf>
    <xf numFmtId="1" fontId="26" fillId="2" borderId="2" xfId="0" applyNumberFormat="1" applyFont="1" applyFill="1" applyBorder="1" applyAlignment="1">
      <alignment horizontal="center" vertical="center"/>
    </xf>
    <xf numFmtId="0" fontId="26" fillId="2" borderId="3" xfId="0" applyFont="1" applyFill="1" applyBorder="1" applyAlignment="1">
      <alignment wrapText="1"/>
    </xf>
    <xf numFmtId="1" fontId="26" fillId="2" borderId="3" xfId="0" applyNumberFormat="1" applyFont="1" applyFill="1" applyBorder="1" applyAlignment="1">
      <alignment horizontal="center" vertical="center"/>
    </xf>
    <xf numFmtId="0" fontId="26" fillId="2" borderId="4" xfId="0" applyFont="1" applyFill="1" applyBorder="1" applyAlignment="1">
      <alignment wrapText="1"/>
    </xf>
    <xf numFmtId="1" fontId="26" fillId="2" borderId="4" xfId="0" applyNumberFormat="1" applyFont="1" applyFill="1" applyBorder="1" applyAlignment="1">
      <alignment horizontal="center" vertical="center"/>
    </xf>
    <xf numFmtId="0" fontId="25" fillId="2" borderId="3" xfId="0" applyFont="1" applyFill="1" applyBorder="1" applyAlignment="1">
      <alignment wrapText="1"/>
    </xf>
    <xf numFmtId="1" fontId="26" fillId="2" borderId="2" xfId="0" applyNumberFormat="1" applyFont="1" applyFill="1" applyBorder="1" applyAlignment="1">
      <alignment horizontal="center" vertical="center" wrapText="1"/>
    </xf>
    <xf numFmtId="1" fontId="26" fillId="2" borderId="3" xfId="0" applyNumberFormat="1" applyFont="1" applyFill="1" applyBorder="1" applyAlignment="1">
      <alignment horizontal="center" vertical="center" wrapText="1"/>
    </xf>
    <xf numFmtId="0" fontId="25" fillId="2" borderId="1" xfId="0" applyFont="1" applyFill="1" applyBorder="1" applyAlignment="1">
      <alignment wrapText="1"/>
    </xf>
    <xf numFmtId="0" fontId="26" fillId="0" borderId="0" xfId="0" applyFont="1" applyAlignment="1">
      <alignment wrapText="1"/>
    </xf>
    <xf numFmtId="1" fontId="25" fillId="2" borderId="1" xfId="0" applyNumberFormat="1" applyFont="1" applyFill="1" applyBorder="1" applyAlignment="1">
      <alignment horizontal="center" vertical="center"/>
    </xf>
    <xf numFmtId="0" fontId="25" fillId="2" borderId="1" xfId="0" applyFont="1" applyFill="1" applyBorder="1" applyAlignment="1">
      <alignment horizontal="center" vertical="center"/>
    </xf>
    <xf numFmtId="0" fontId="26" fillId="2" borderId="1" xfId="0" applyFont="1" applyFill="1" applyBorder="1" applyAlignment="1">
      <alignment wrapText="1"/>
    </xf>
    <xf numFmtId="1" fontId="26" fillId="2" borderId="1"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0" fontId="27" fillId="0" borderId="0" xfId="0" applyFont="1" applyAlignment="1">
      <alignment horizontal="left" vertical="center"/>
    </xf>
    <xf numFmtId="0" fontId="14" fillId="2" borderId="0" xfId="12" applyFont="1" applyFill="1" applyBorder="1" applyAlignment="1">
      <alignment horizontal="justify" vertical="top" wrapText="1"/>
    </xf>
    <xf numFmtId="0" fontId="4" fillId="0" borderId="1" xfId="0" applyFont="1" applyBorder="1"/>
    <xf numFmtId="0" fontId="0" fillId="2" borderId="4" xfId="0" applyFill="1" applyBorder="1" applyAlignment="1">
      <alignment wrapText="1"/>
    </xf>
    <xf numFmtId="0" fontId="0" fillId="2" borderId="11" xfId="0" applyFont="1" applyFill="1" applyBorder="1"/>
    <xf numFmtId="0" fontId="0" fillId="2" borderId="0" xfId="0" applyFont="1" applyFill="1" applyBorder="1"/>
    <xf numFmtId="1" fontId="0" fillId="0" borderId="0" xfId="0" applyNumberFormat="1" applyBorder="1" applyAlignment="1">
      <alignment horizontal="center" vertical="center"/>
    </xf>
    <xf numFmtId="1" fontId="0" fillId="0" borderId="0" xfId="24" applyNumberFormat="1" applyFont="1" applyBorder="1" applyAlignment="1">
      <alignment horizontal="center"/>
    </xf>
    <xf numFmtId="0" fontId="25" fillId="2" borderId="10"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0" fillId="0" borderId="5" xfId="0" applyFill="1" applyBorder="1"/>
    <xf numFmtId="0" fontId="0" fillId="0" borderId="12" xfId="0" applyFill="1" applyBorder="1"/>
    <xf numFmtId="0" fontId="0" fillId="0" borderId="5" xfId="0" applyFill="1" applyBorder="1" applyAlignment="1">
      <alignment horizontal="center"/>
    </xf>
    <xf numFmtId="0" fontId="0" fillId="0" borderId="12" xfId="0" applyFill="1" applyBorder="1" applyAlignment="1">
      <alignment horizontal="center"/>
    </xf>
    <xf numFmtId="49" fontId="21" fillId="2" borderId="0" xfId="0" applyNumberFormat="1" applyFont="1" applyFill="1" applyAlignment="1">
      <alignment horizontal="center" vertical="center"/>
    </xf>
  </cellXfs>
  <cellStyles count="25">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xfId="23" builtinId="3"/>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Pourcentage" xfId="24" builtinId="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1'!$B$20</c:f>
              <c:strCache>
                <c:ptCount val="1"/>
                <c:pt idx="0">
                  <c:v>Bénéficiaires (en %)</c:v>
                </c:pt>
              </c:strCache>
            </c:strRef>
          </c:tx>
          <c:spPr>
            <a:solidFill>
              <a:schemeClr val="accent1"/>
            </a:solidFill>
            <a:ln>
              <a:noFill/>
            </a:ln>
            <a:effectLst/>
          </c:spPr>
          <c:invertIfNegative val="0"/>
          <c:cat>
            <c:strRef>
              <c:f>'Graphique 1'!$A$21:$A$23</c:f>
              <c:strCache>
                <c:ptCount val="3"/>
                <c:pt idx="0">
                  <c:v>Association</c:v>
                </c:pt>
                <c:pt idx="1">
                  <c:v>Secteur public*</c:v>
                </c:pt>
                <c:pt idx="2">
                  <c:v>Ensemble</c:v>
                </c:pt>
              </c:strCache>
            </c:strRef>
          </c:cat>
          <c:val>
            <c:numRef>
              <c:f>'Graphique 1'!$B$21:$B$23</c:f>
              <c:numCache>
                <c:formatCode>0</c:formatCode>
                <c:ptCount val="3"/>
                <c:pt idx="0">
                  <c:v>37</c:v>
                </c:pt>
                <c:pt idx="1">
                  <c:v>17</c:v>
                </c:pt>
                <c:pt idx="2">
                  <c:v>25</c:v>
                </c:pt>
              </c:numCache>
            </c:numRef>
          </c:val>
          <c:extLst>
            <c:ext xmlns:c16="http://schemas.microsoft.com/office/drawing/2014/chart" uri="{C3380CC4-5D6E-409C-BE32-E72D297353CC}">
              <c16:uniqueId val="{00000000-536E-49C4-BD34-310AF43D233F}"/>
            </c:ext>
          </c:extLst>
        </c:ser>
        <c:ser>
          <c:idx val="1"/>
          <c:order val="1"/>
          <c:tx>
            <c:strRef>
              <c:f>'Graphique 1'!$C$20</c:f>
              <c:strCache>
                <c:ptCount val="1"/>
                <c:pt idx="0">
                  <c:v>Faux-jumeaux (en %)</c:v>
                </c:pt>
              </c:strCache>
            </c:strRef>
          </c:tx>
          <c:spPr>
            <a:solidFill>
              <a:schemeClr val="accent2"/>
            </a:solidFill>
            <a:ln>
              <a:noFill/>
            </a:ln>
            <a:effectLst/>
          </c:spPr>
          <c:invertIfNegative val="0"/>
          <c:cat>
            <c:strRef>
              <c:f>'Graphique 1'!$A$21:$A$23</c:f>
              <c:strCache>
                <c:ptCount val="3"/>
                <c:pt idx="0">
                  <c:v>Association</c:v>
                </c:pt>
                <c:pt idx="1">
                  <c:v>Secteur public*</c:v>
                </c:pt>
                <c:pt idx="2">
                  <c:v>Ensemble</c:v>
                </c:pt>
              </c:strCache>
            </c:strRef>
          </c:cat>
          <c:val>
            <c:numRef>
              <c:f>'Graphique 1'!$C$21:$C$23</c:f>
              <c:numCache>
                <c:formatCode>0</c:formatCode>
                <c:ptCount val="3"/>
                <c:pt idx="0">
                  <c:v>33</c:v>
                </c:pt>
                <c:pt idx="1">
                  <c:v>32</c:v>
                </c:pt>
                <c:pt idx="2">
                  <c:v>32</c:v>
                </c:pt>
              </c:numCache>
            </c:numRef>
          </c:val>
          <c:extLst>
            <c:ext xmlns:c16="http://schemas.microsoft.com/office/drawing/2014/chart" uri="{C3380CC4-5D6E-409C-BE32-E72D297353CC}">
              <c16:uniqueId val="{00000001-536E-49C4-BD34-310AF43D233F}"/>
            </c:ext>
          </c:extLst>
        </c:ser>
        <c:dLbls>
          <c:showLegendKey val="0"/>
          <c:showVal val="0"/>
          <c:showCatName val="0"/>
          <c:showSerName val="0"/>
          <c:showPercent val="0"/>
          <c:showBubbleSize val="0"/>
        </c:dLbls>
        <c:gapWidth val="219"/>
        <c:overlap val="-27"/>
        <c:axId val="219254552"/>
        <c:axId val="219254880"/>
      </c:barChart>
      <c:catAx>
        <c:axId val="219254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9254880"/>
        <c:crosses val="autoZero"/>
        <c:auto val="1"/>
        <c:lblAlgn val="ctr"/>
        <c:lblOffset val="100"/>
        <c:noMultiLvlLbl val="0"/>
      </c:catAx>
      <c:valAx>
        <c:axId val="219254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19254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A '!$B$3</c:f>
              <c:strCache>
                <c:ptCount val="1"/>
                <c:pt idx="0">
                  <c:v>Effectif (en %)</c:v>
                </c:pt>
              </c:strCache>
            </c:strRef>
          </c:tx>
          <c:spPr>
            <a:solidFill>
              <a:schemeClr val="accent1"/>
            </a:solidFill>
            <a:ln>
              <a:noFill/>
            </a:ln>
            <a:effectLst/>
          </c:spPr>
          <c:invertIfNegative val="0"/>
          <c:cat>
            <c:numRef>
              <c:f>'Graphique A '!$A$4:$A$44</c:f>
              <c:numCache>
                <c:formatCode>General</c:formatCode>
                <c:ptCount val="4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numCache>
            </c:numRef>
          </c:cat>
          <c:val>
            <c:numRef>
              <c:f>'Graphique A '!$B$4:$B$44</c:f>
              <c:numCache>
                <c:formatCode>0</c:formatCode>
                <c:ptCount val="41"/>
                <c:pt idx="0" formatCode="General">
                  <c:v>0</c:v>
                </c:pt>
                <c:pt idx="1">
                  <c:v>1.73</c:v>
                </c:pt>
                <c:pt idx="2">
                  <c:v>1.72</c:v>
                </c:pt>
                <c:pt idx="3">
                  <c:v>0.82</c:v>
                </c:pt>
                <c:pt idx="4">
                  <c:v>0.72</c:v>
                </c:pt>
                <c:pt idx="5">
                  <c:v>0.87</c:v>
                </c:pt>
                <c:pt idx="6">
                  <c:v>1.86</c:v>
                </c:pt>
                <c:pt idx="7">
                  <c:v>2.0299999999999998</c:v>
                </c:pt>
                <c:pt idx="8">
                  <c:v>1.53</c:v>
                </c:pt>
                <c:pt idx="9">
                  <c:v>1.28</c:v>
                </c:pt>
                <c:pt idx="10">
                  <c:v>1.99</c:v>
                </c:pt>
                <c:pt idx="11">
                  <c:v>1.42</c:v>
                </c:pt>
                <c:pt idx="12">
                  <c:v>11.75</c:v>
                </c:pt>
                <c:pt idx="13">
                  <c:v>7.75</c:v>
                </c:pt>
                <c:pt idx="14">
                  <c:v>0.82</c:v>
                </c:pt>
                <c:pt idx="15">
                  <c:v>0.68</c:v>
                </c:pt>
                <c:pt idx="16">
                  <c:v>0.73</c:v>
                </c:pt>
                <c:pt idx="17">
                  <c:v>0.65</c:v>
                </c:pt>
                <c:pt idx="18">
                  <c:v>2.29</c:v>
                </c:pt>
                <c:pt idx="19">
                  <c:v>1.77</c:v>
                </c:pt>
                <c:pt idx="20">
                  <c:v>1.1599999999999999</c:v>
                </c:pt>
                <c:pt idx="21">
                  <c:v>1.74</c:v>
                </c:pt>
                <c:pt idx="22">
                  <c:v>4.07</c:v>
                </c:pt>
                <c:pt idx="23">
                  <c:v>2.08</c:v>
                </c:pt>
                <c:pt idx="24">
                  <c:v>22.04</c:v>
                </c:pt>
                <c:pt idx="25">
                  <c:v>10.88</c:v>
                </c:pt>
                <c:pt idx="26">
                  <c:v>0.59</c:v>
                </c:pt>
                <c:pt idx="27">
                  <c:v>0.27</c:v>
                </c:pt>
                <c:pt idx="28">
                  <c:v>0.28999999999999998</c:v>
                </c:pt>
                <c:pt idx="29">
                  <c:v>0.23</c:v>
                </c:pt>
                <c:pt idx="30">
                  <c:v>0.63</c:v>
                </c:pt>
                <c:pt idx="31">
                  <c:v>0.45</c:v>
                </c:pt>
                <c:pt idx="32">
                  <c:v>0.25</c:v>
                </c:pt>
                <c:pt idx="33">
                  <c:v>1.59</c:v>
                </c:pt>
                <c:pt idx="34">
                  <c:v>3.03</c:v>
                </c:pt>
                <c:pt idx="35">
                  <c:v>1.54</c:v>
                </c:pt>
                <c:pt idx="36">
                  <c:v>2.63</c:v>
                </c:pt>
                <c:pt idx="37">
                  <c:v>1.63</c:v>
                </c:pt>
                <c:pt idx="38">
                  <c:v>1.38</c:v>
                </c:pt>
                <c:pt idx="39">
                  <c:v>1.03</c:v>
                </c:pt>
                <c:pt idx="40">
                  <c:v>0.11</c:v>
                </c:pt>
              </c:numCache>
            </c:numRef>
          </c:val>
          <c:extLst>
            <c:ext xmlns:c16="http://schemas.microsoft.com/office/drawing/2014/chart" uri="{C3380CC4-5D6E-409C-BE32-E72D297353CC}">
              <c16:uniqueId val="{00000000-18F0-4EFC-9383-67F72AAAFCA1}"/>
            </c:ext>
          </c:extLst>
        </c:ser>
        <c:dLbls>
          <c:showLegendKey val="0"/>
          <c:showVal val="0"/>
          <c:showCatName val="0"/>
          <c:showSerName val="0"/>
          <c:showPercent val="0"/>
          <c:showBubbleSize val="0"/>
        </c:dLbls>
        <c:gapWidth val="57"/>
        <c:overlap val="-100"/>
        <c:axId val="531457560"/>
        <c:axId val="531456904"/>
      </c:barChart>
      <c:catAx>
        <c:axId val="5314575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Nombre de mois passés dans</a:t>
                </a:r>
                <a:r>
                  <a:rPr lang="en-US" baseline="0"/>
                  <a:t> le</a:t>
                </a:r>
                <a:r>
                  <a:rPr lang="en-US"/>
                  <a:t> CUI-CAE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1456904"/>
        <c:crosses val="autoZero"/>
        <c:auto val="1"/>
        <c:lblAlgn val="ctr"/>
        <c:lblOffset val="100"/>
        <c:tickLblSkip val="6"/>
        <c:noMultiLvlLbl val="0"/>
      </c:catAx>
      <c:valAx>
        <c:axId val="531456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En %</a:t>
                </a:r>
              </a:p>
            </c:rich>
          </c:tx>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1457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361950</xdr:colOff>
      <xdr:row>2</xdr:row>
      <xdr:rowOff>9525</xdr:rowOff>
    </xdr:from>
    <xdr:to>
      <xdr:col>2</xdr:col>
      <xdr:colOff>1143000</xdr:colOff>
      <xdr:row>16</xdr:row>
      <xdr:rowOff>180975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457200</xdr:colOff>
      <xdr:row>3</xdr:row>
      <xdr:rowOff>19050</xdr:rowOff>
    </xdr:from>
    <xdr:to>
      <xdr:col>10</xdr:col>
      <xdr:colOff>409575</xdr:colOff>
      <xdr:row>18</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33"/>
  <sheetViews>
    <sheetView tabSelected="1" zoomScale="96" zoomScaleNormal="96" workbookViewId="0">
      <selection activeCell="E16" sqref="E16"/>
    </sheetView>
  </sheetViews>
  <sheetFormatPr baseColWidth="10" defaultColWidth="11.42578125" defaultRowHeight="11.25" x14ac:dyDescent="0.2"/>
  <cols>
    <col min="1" max="1" width="161" style="23" customWidth="1"/>
    <col min="2" max="16384" width="11.42578125" style="22"/>
  </cols>
  <sheetData>
    <row r="1" spans="1:3" s="8" customFormat="1" ht="34.5" customHeight="1" x14ac:dyDescent="0.25">
      <c r="A1" s="25" t="s">
        <v>116</v>
      </c>
      <c r="B1" s="7"/>
      <c r="C1" s="7"/>
    </row>
    <row r="2" spans="1:3" s="10" customFormat="1" ht="22.5" customHeight="1" x14ac:dyDescent="0.25">
      <c r="A2" s="110" t="s">
        <v>135</v>
      </c>
      <c r="B2" s="9"/>
      <c r="C2" s="9"/>
    </row>
    <row r="3" spans="1:3" s="11" customFormat="1" ht="27.75" customHeight="1" x14ac:dyDescent="0.25">
      <c r="A3" s="26" t="s">
        <v>0</v>
      </c>
    </row>
    <row r="4" spans="1:3" s="10" customFormat="1" ht="60" x14ac:dyDescent="0.25">
      <c r="A4" s="16" t="s">
        <v>97</v>
      </c>
      <c r="B4" s="9"/>
      <c r="C4" s="9"/>
    </row>
    <row r="5" spans="1:3" s="10" customFormat="1" ht="31.5" customHeight="1" x14ac:dyDescent="0.25">
      <c r="A5" s="16" t="s">
        <v>98</v>
      </c>
      <c r="B5" s="9"/>
      <c r="C5" s="9"/>
    </row>
    <row r="6" spans="1:3" s="13" customFormat="1" ht="48" x14ac:dyDescent="0.25">
      <c r="A6" s="93" t="s">
        <v>109</v>
      </c>
      <c r="B6" s="12"/>
      <c r="C6" s="12"/>
    </row>
    <row r="7" spans="1:3" s="15" customFormat="1" ht="12.75" x14ac:dyDescent="0.25">
      <c r="A7" s="29"/>
    </row>
    <row r="8" spans="1:3" s="11" customFormat="1" ht="14.25" customHeight="1" x14ac:dyDescent="0.25">
      <c r="A8" s="26" t="s">
        <v>1</v>
      </c>
    </row>
    <row r="9" spans="1:3" s="11" customFormat="1" ht="14.25" customHeight="1" x14ac:dyDescent="0.25">
      <c r="A9" s="14"/>
    </row>
    <row r="10" spans="1:3" s="11" customFormat="1" ht="14.25" customHeight="1" x14ac:dyDescent="0.25">
      <c r="A10" s="16" t="s">
        <v>110</v>
      </c>
    </row>
    <row r="11" spans="1:3" s="15" customFormat="1" ht="12" customHeight="1" x14ac:dyDescent="0.25">
      <c r="A11" s="16"/>
    </row>
    <row r="12" spans="1:3" s="15" customFormat="1" ht="12" customHeight="1" x14ac:dyDescent="0.25">
      <c r="A12" s="16"/>
    </row>
    <row r="13" spans="1:3" s="15" customFormat="1" ht="12" customHeight="1" x14ac:dyDescent="0.25">
      <c r="A13" s="26" t="s">
        <v>2</v>
      </c>
    </row>
    <row r="14" spans="1:3" s="15" customFormat="1" ht="12" customHeight="1" x14ac:dyDescent="0.25">
      <c r="A14" s="71" t="s">
        <v>117</v>
      </c>
    </row>
    <row r="15" spans="1:3" s="15" customFormat="1" ht="12" customHeight="1" x14ac:dyDescent="0.25">
      <c r="A15" s="71" t="s">
        <v>118</v>
      </c>
    </row>
    <row r="16" spans="1:3" s="15" customFormat="1" ht="12" customHeight="1" x14ac:dyDescent="0.25">
      <c r="A16" s="71" t="s">
        <v>119</v>
      </c>
    </row>
    <row r="17" spans="1:2" s="15" customFormat="1" ht="12" customHeight="1" x14ac:dyDescent="0.25">
      <c r="A17" s="71" t="s">
        <v>120</v>
      </c>
    </row>
    <row r="18" spans="1:2" s="15" customFormat="1" ht="12.75" customHeight="1" x14ac:dyDescent="0.25">
      <c r="A18" s="71" t="s">
        <v>121</v>
      </c>
    </row>
    <row r="19" spans="1:2" s="19" customFormat="1" ht="18.75" customHeight="1" x14ac:dyDescent="0.25">
      <c r="A19" s="71" t="s">
        <v>122</v>
      </c>
      <c r="B19" s="18"/>
    </row>
    <row r="20" spans="1:2" s="19" customFormat="1" ht="6" customHeight="1" x14ac:dyDescent="0.25">
      <c r="A20" s="71"/>
      <c r="B20" s="18"/>
    </row>
    <row r="21" spans="1:2" s="19" customFormat="1" ht="12.75" customHeight="1" x14ac:dyDescent="0.25">
      <c r="A21" s="17"/>
      <c r="B21" s="18"/>
    </row>
    <row r="22" spans="1:2" s="19" customFormat="1" ht="12.75" customHeight="1" x14ac:dyDescent="0.25">
      <c r="A22" s="27" t="s">
        <v>3</v>
      </c>
      <c r="B22" s="18"/>
    </row>
    <row r="23" spans="1:2" s="19" customFormat="1" ht="12.75" customHeight="1" x14ac:dyDescent="0.25">
      <c r="A23" s="20"/>
      <c r="B23" s="18"/>
    </row>
    <row r="24" spans="1:2" s="19" customFormat="1" ht="12.75" customHeight="1" x14ac:dyDescent="0.2">
      <c r="A24" s="28" t="s">
        <v>4</v>
      </c>
    </row>
    <row r="25" spans="1:2" s="19" customFormat="1" ht="12.75" customHeight="1" x14ac:dyDescent="0.25">
      <c r="A25" s="21"/>
    </row>
    <row r="26" spans="1:2" s="19" customFormat="1" ht="12.75" customHeight="1" x14ac:dyDescent="0.25">
      <c r="A26" s="18"/>
    </row>
    <row r="27" spans="1:2" s="19" customFormat="1" ht="12.75" customHeight="1" x14ac:dyDescent="0.25">
      <c r="A27" s="18"/>
    </row>
    <row r="28" spans="1:2" ht="12.75" customHeight="1" x14ac:dyDescent="0.2">
      <c r="A28" s="18"/>
    </row>
    <row r="29" spans="1:2" ht="12.75" customHeight="1" x14ac:dyDescent="0.2">
      <c r="A29" s="18"/>
    </row>
    <row r="30" spans="1:2" x14ac:dyDescent="0.2">
      <c r="A30" s="18"/>
    </row>
    <row r="31" spans="1:2" x14ac:dyDescent="0.2">
      <c r="A31" s="18"/>
    </row>
    <row r="32" spans="1:2" x14ac:dyDescent="0.2">
      <c r="A32" s="18"/>
    </row>
    <row r="33" spans="1:1" x14ac:dyDescent="0.2">
      <c r="A33" s="18"/>
    </row>
  </sheetData>
  <hyperlinks>
    <hyperlink ref="A24" r:id="rId1" display="mailto:DARES.communication@dares.travail.gouv.fr"/>
    <hyperlink ref="A14" location="'Tableau 1'!A1" display="Tableau 1"/>
    <hyperlink ref="A15" location="'Graphique 1'!A1" display="Graphique 1 - Taux d'insertion en CDI trois ans après l'entrée en contrat aidé selon la structure porteuse du contrat aidé"/>
    <hyperlink ref="A16" location="'Tableau 2'!A1" display="Tableau 1"/>
    <hyperlink ref="A17" location="'Tableau 3'!A1" display="Tableau 3"/>
    <hyperlink ref="A18" location="'Graphique A '!A1" display="Graphique A - Part de bénéficiaires selon le nombre de mois passés en CUI-CAE (en %)"/>
    <hyperlink ref="A19" location="'Tableau A'!A1" display="Tableau A"/>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baseColWidth="10" defaultRowHeight="15" x14ac:dyDescent="0.25"/>
  <cols>
    <col min="1" max="1" width="38.140625" customWidth="1"/>
    <col min="2" max="2" width="13.140625" customWidth="1"/>
    <col min="3" max="3" width="13.7109375" customWidth="1"/>
  </cols>
  <sheetData>
    <row r="1" spans="1:4" x14ac:dyDescent="0.25">
      <c r="A1" s="1" t="s">
        <v>117</v>
      </c>
      <c r="B1" s="2"/>
      <c r="C1" s="2"/>
    </row>
    <row r="2" spans="1:4" x14ac:dyDescent="0.25">
      <c r="A2" s="3"/>
      <c r="B2" s="2"/>
      <c r="C2" s="2"/>
    </row>
    <row r="3" spans="1:4" x14ac:dyDescent="0.25">
      <c r="A3" s="3"/>
      <c r="B3" s="2"/>
      <c r="C3" s="2"/>
    </row>
    <row r="4" spans="1:4" ht="75" x14ac:dyDescent="0.25">
      <c r="A4" s="30"/>
      <c r="B4" s="35" t="s">
        <v>5</v>
      </c>
      <c r="C4" s="35" t="s">
        <v>6</v>
      </c>
      <c r="D4" s="35" t="s">
        <v>7</v>
      </c>
    </row>
    <row r="5" spans="1:4" x14ac:dyDescent="0.25">
      <c r="A5" s="30" t="s">
        <v>8</v>
      </c>
      <c r="B5" s="31">
        <v>65</v>
      </c>
      <c r="C5" s="31">
        <v>62</v>
      </c>
      <c r="D5" s="32" t="s">
        <v>36</v>
      </c>
    </row>
    <row r="6" spans="1:4" x14ac:dyDescent="0.25">
      <c r="A6" s="30" t="s">
        <v>9</v>
      </c>
      <c r="B6" s="31">
        <v>61</v>
      </c>
      <c r="C6" s="31">
        <v>58</v>
      </c>
      <c r="D6" s="33" t="s">
        <v>36</v>
      </c>
    </row>
    <row r="7" spans="1:4" x14ac:dyDescent="0.25">
      <c r="A7" s="94" t="s">
        <v>10</v>
      </c>
      <c r="B7" s="31">
        <v>25</v>
      </c>
      <c r="C7" s="31">
        <v>32</v>
      </c>
      <c r="D7" s="32" t="str">
        <f>"-8***"</f>
        <v>-8***</v>
      </c>
    </row>
    <row r="8" spans="1:4" x14ac:dyDescent="0.25">
      <c r="A8" s="94" t="s">
        <v>11</v>
      </c>
      <c r="B8" s="31">
        <v>31</v>
      </c>
      <c r="C8" s="31">
        <v>16</v>
      </c>
      <c r="D8" s="32" t="s">
        <v>12</v>
      </c>
    </row>
    <row r="9" spans="1:4" x14ac:dyDescent="0.25">
      <c r="A9" s="94" t="s">
        <v>13</v>
      </c>
      <c r="B9" s="31">
        <v>1</v>
      </c>
      <c r="C9" s="31">
        <v>1</v>
      </c>
      <c r="D9" s="32">
        <v>0</v>
      </c>
    </row>
    <row r="10" spans="1:4" x14ac:dyDescent="0.25">
      <c r="A10" s="94" t="s">
        <v>14</v>
      </c>
      <c r="B10" s="31">
        <v>3</v>
      </c>
      <c r="C10" s="31">
        <v>5</v>
      </c>
      <c r="D10" s="32" t="str">
        <f>"-2***"</f>
        <v>-2***</v>
      </c>
    </row>
    <row r="11" spans="1:4" x14ac:dyDescent="0.25">
      <c r="A11" s="94" t="s">
        <v>15</v>
      </c>
      <c r="B11" s="31">
        <v>2</v>
      </c>
      <c r="C11" s="31">
        <v>4</v>
      </c>
      <c r="D11" s="34" t="str">
        <f>"-3***"</f>
        <v>-3***</v>
      </c>
    </row>
    <row r="12" spans="1:4" x14ac:dyDescent="0.25">
      <c r="A12" s="30" t="s">
        <v>16</v>
      </c>
      <c r="B12" s="31">
        <v>4</v>
      </c>
      <c r="C12" s="31">
        <v>3</v>
      </c>
      <c r="D12" s="32">
        <v>0</v>
      </c>
    </row>
    <row r="13" spans="1:4" x14ac:dyDescent="0.25">
      <c r="A13" s="30" t="s">
        <v>17</v>
      </c>
      <c r="B13" s="31">
        <v>26</v>
      </c>
      <c r="C13" s="31">
        <v>26</v>
      </c>
      <c r="D13" s="32">
        <v>0</v>
      </c>
    </row>
    <row r="14" spans="1:4" x14ac:dyDescent="0.25">
      <c r="A14" s="30" t="s">
        <v>18</v>
      </c>
      <c r="B14" s="31">
        <v>6</v>
      </c>
      <c r="C14" s="31">
        <v>9</v>
      </c>
      <c r="D14" s="32" t="str">
        <f>"-3***"</f>
        <v>-3***</v>
      </c>
    </row>
    <row r="15" spans="1:4" x14ac:dyDescent="0.25">
      <c r="A15" s="4"/>
      <c r="B15" s="2"/>
      <c r="C15" s="5"/>
    </row>
    <row r="16" spans="1:4" x14ac:dyDescent="0.25">
      <c r="A16" s="24" t="s">
        <v>107</v>
      </c>
      <c r="B16" s="6"/>
      <c r="C16" s="6"/>
    </row>
    <row r="17" spans="1:3" x14ac:dyDescent="0.25">
      <c r="A17" s="24" t="s">
        <v>108</v>
      </c>
      <c r="B17" s="6"/>
      <c r="C17" s="6"/>
    </row>
    <row r="18" spans="1:3" x14ac:dyDescent="0.25">
      <c r="A18" s="24" t="s">
        <v>106</v>
      </c>
      <c r="B18" s="6"/>
      <c r="C18" s="6"/>
    </row>
    <row r="19" spans="1:3" x14ac:dyDescent="0.25">
      <c r="A19" s="24" t="s">
        <v>123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A24" sqref="A24:XFD24"/>
    </sheetView>
  </sheetViews>
  <sheetFormatPr baseColWidth="10" defaultRowHeight="15" x14ac:dyDescent="0.25"/>
  <cols>
    <col min="1" max="1" width="32.85546875" customWidth="1"/>
    <col min="2" max="2" width="21.42578125" customWidth="1"/>
    <col min="3" max="3" width="21" customWidth="1"/>
    <col min="4" max="4" width="22.7109375" customWidth="1"/>
  </cols>
  <sheetData>
    <row r="1" spans="1:1" x14ac:dyDescent="0.25">
      <c r="A1" s="1" t="s">
        <v>118</v>
      </c>
    </row>
    <row r="20" spans="1:8" x14ac:dyDescent="0.25">
      <c r="A20" s="54"/>
      <c r="B20" s="37" t="s">
        <v>19</v>
      </c>
      <c r="C20" s="37" t="s">
        <v>20</v>
      </c>
      <c r="D20" s="37" t="s">
        <v>7</v>
      </c>
    </row>
    <row r="21" spans="1:8" x14ac:dyDescent="0.25">
      <c r="A21" s="55" t="s">
        <v>32</v>
      </c>
      <c r="B21" s="41">
        <v>37</v>
      </c>
      <c r="C21" s="41">
        <v>33</v>
      </c>
      <c r="D21" s="42" t="s">
        <v>26</v>
      </c>
      <c r="F21" s="56"/>
      <c r="G21" s="56"/>
      <c r="H21" s="56"/>
    </row>
    <row r="22" spans="1:8" x14ac:dyDescent="0.25">
      <c r="A22" s="95" t="s">
        <v>130</v>
      </c>
      <c r="B22" s="41">
        <v>17</v>
      </c>
      <c r="C22" s="41">
        <v>32</v>
      </c>
      <c r="D22" s="42" t="str">
        <f>"-15***"</f>
        <v>-15***</v>
      </c>
      <c r="F22" s="56"/>
      <c r="G22" s="56"/>
      <c r="H22" s="56"/>
    </row>
    <row r="23" spans="1:8" ht="25.5" customHeight="1" x14ac:dyDescent="0.25">
      <c r="A23" s="96" t="s">
        <v>44</v>
      </c>
      <c r="B23" s="31">
        <v>25</v>
      </c>
      <c r="C23" s="31">
        <v>32</v>
      </c>
      <c r="D23" s="32" t="str">
        <f>"-8***"</f>
        <v>-8***</v>
      </c>
    </row>
    <row r="24" spans="1:8" ht="14.25" customHeight="1" x14ac:dyDescent="0.25">
      <c r="A24" s="97"/>
      <c r="B24" s="98"/>
      <c r="C24" s="98"/>
      <c r="D24" s="99"/>
    </row>
    <row r="25" spans="1:8" x14ac:dyDescent="0.25">
      <c r="A25" s="24" t="s">
        <v>131</v>
      </c>
    </row>
    <row r="26" spans="1:8" x14ac:dyDescent="0.25">
      <c r="A26" s="24" t="s">
        <v>111</v>
      </c>
    </row>
    <row r="27" spans="1:8" x14ac:dyDescent="0.25">
      <c r="A27" s="24" t="s">
        <v>112</v>
      </c>
    </row>
    <row r="28" spans="1:8" x14ac:dyDescent="0.25">
      <c r="A28" s="24" t="s">
        <v>123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4" workbookViewId="0">
      <selection activeCell="L10" sqref="L10"/>
    </sheetView>
  </sheetViews>
  <sheetFormatPr baseColWidth="10" defaultRowHeight="15" x14ac:dyDescent="0.25"/>
  <cols>
    <col min="1" max="1" width="38.140625" customWidth="1"/>
    <col min="2" max="2" width="13.140625" customWidth="1"/>
    <col min="3" max="3" width="13.7109375" customWidth="1"/>
  </cols>
  <sheetData>
    <row r="1" spans="1:4" x14ac:dyDescent="0.25">
      <c r="A1" s="1" t="s">
        <v>119</v>
      </c>
      <c r="B1" s="2"/>
      <c r="C1" s="2"/>
    </row>
    <row r="2" spans="1:4" x14ac:dyDescent="0.25">
      <c r="A2" s="1"/>
      <c r="B2" s="2"/>
      <c r="C2" s="2"/>
    </row>
    <row r="3" spans="1:4" x14ac:dyDescent="0.25">
      <c r="A3" s="3"/>
      <c r="B3" s="106" t="s">
        <v>132</v>
      </c>
      <c r="C3" s="107"/>
    </row>
    <row r="4" spans="1:4" ht="30" x14ac:dyDescent="0.25">
      <c r="A4" s="36"/>
      <c r="B4" s="37" t="s">
        <v>133</v>
      </c>
      <c r="C4" s="37" t="s">
        <v>134</v>
      </c>
      <c r="D4" s="37" t="s">
        <v>7</v>
      </c>
    </row>
    <row r="5" spans="1:4" x14ac:dyDescent="0.25">
      <c r="A5" s="38" t="s">
        <v>31</v>
      </c>
      <c r="B5" s="46"/>
      <c r="C5" s="46"/>
      <c r="D5" s="47"/>
    </row>
    <row r="6" spans="1:4" x14ac:dyDescent="0.25">
      <c r="A6" s="40" t="s">
        <v>32</v>
      </c>
      <c r="B6" s="41">
        <v>63</v>
      </c>
      <c r="C6" s="41">
        <v>60</v>
      </c>
      <c r="D6" s="42" t="s">
        <v>26</v>
      </c>
    </row>
    <row r="7" spans="1:4" x14ac:dyDescent="0.25">
      <c r="A7" s="48" t="s">
        <v>51</v>
      </c>
      <c r="B7" s="41">
        <v>62</v>
      </c>
      <c r="C7" s="41">
        <v>57</v>
      </c>
      <c r="D7" s="42" t="s">
        <v>99</v>
      </c>
    </row>
    <row r="8" spans="1:4" x14ac:dyDescent="0.25">
      <c r="A8" s="40" t="s">
        <v>33</v>
      </c>
      <c r="B8" s="41">
        <v>55</v>
      </c>
      <c r="C8" s="41">
        <v>59</v>
      </c>
      <c r="D8" s="42" t="str">
        <f>"-4**"</f>
        <v>-4**</v>
      </c>
    </row>
    <row r="9" spans="1:4" x14ac:dyDescent="0.25">
      <c r="A9" s="48" t="s">
        <v>34</v>
      </c>
      <c r="B9" s="41">
        <v>56</v>
      </c>
      <c r="C9" s="41">
        <v>58</v>
      </c>
      <c r="D9" s="42" t="str">
        <f>"-2"</f>
        <v>-2</v>
      </c>
    </row>
    <row r="10" spans="1:4" x14ac:dyDescent="0.25">
      <c r="A10" s="49" t="s">
        <v>35</v>
      </c>
      <c r="B10" s="44">
        <v>64</v>
      </c>
      <c r="C10" s="44">
        <v>59</v>
      </c>
      <c r="D10" s="45" t="s">
        <v>100</v>
      </c>
    </row>
    <row r="11" spans="1:4" ht="30" x14ac:dyDescent="0.25">
      <c r="A11" s="50" t="s">
        <v>101</v>
      </c>
      <c r="B11" s="51">
        <v>65</v>
      </c>
      <c r="C11" s="51">
        <v>59</v>
      </c>
      <c r="D11" s="52" t="s">
        <v>24</v>
      </c>
    </row>
    <row r="12" spans="1:4" ht="30" x14ac:dyDescent="0.25">
      <c r="A12" s="53" t="s">
        <v>37</v>
      </c>
      <c r="B12" s="41">
        <v>64</v>
      </c>
      <c r="C12" s="41">
        <v>59</v>
      </c>
      <c r="D12" s="42" t="s">
        <v>99</v>
      </c>
    </row>
    <row r="13" spans="1:4" x14ac:dyDescent="0.25">
      <c r="A13" s="38" t="s">
        <v>38</v>
      </c>
      <c r="B13" s="46"/>
      <c r="C13" s="46"/>
      <c r="D13" s="47"/>
    </row>
    <row r="14" spans="1:4" x14ac:dyDescent="0.25">
      <c r="A14" s="40" t="s">
        <v>39</v>
      </c>
      <c r="B14" s="41">
        <v>58</v>
      </c>
      <c r="C14" s="41">
        <v>59</v>
      </c>
      <c r="D14" s="42" t="str">
        <f>"-1"</f>
        <v>-1</v>
      </c>
    </row>
    <row r="15" spans="1:4" x14ac:dyDescent="0.25">
      <c r="A15" s="48" t="s">
        <v>40</v>
      </c>
      <c r="B15" s="41">
        <v>56</v>
      </c>
      <c r="C15" s="41">
        <v>58</v>
      </c>
      <c r="D15" s="42" t="str">
        <f>"-3**"</f>
        <v>-3**</v>
      </c>
    </row>
    <row r="16" spans="1:4" x14ac:dyDescent="0.25">
      <c r="A16" s="40" t="s">
        <v>41</v>
      </c>
      <c r="B16" s="41">
        <v>64</v>
      </c>
      <c r="C16" s="41">
        <v>59</v>
      </c>
      <c r="D16" s="42" t="s">
        <v>99</v>
      </c>
    </row>
    <row r="17" spans="1:4" x14ac:dyDescent="0.25">
      <c r="A17" s="48" t="s">
        <v>42</v>
      </c>
      <c r="B17" s="41">
        <v>65</v>
      </c>
      <c r="C17" s="41">
        <v>59</v>
      </c>
      <c r="D17" s="42" t="s">
        <v>24</v>
      </c>
    </row>
    <row r="18" spans="1:4" x14ac:dyDescent="0.25">
      <c r="A18" s="49" t="s">
        <v>43</v>
      </c>
      <c r="B18" s="44">
        <v>53</v>
      </c>
      <c r="C18" s="44">
        <v>53</v>
      </c>
      <c r="D18" s="45" t="str">
        <f>"1"</f>
        <v>1</v>
      </c>
    </row>
    <row r="19" spans="1:4" x14ac:dyDescent="0.25">
      <c r="A19" s="38" t="s">
        <v>102</v>
      </c>
      <c r="B19" s="39"/>
      <c r="C19" s="39"/>
      <c r="D19" s="39"/>
    </row>
    <row r="20" spans="1:4" x14ac:dyDescent="0.25">
      <c r="A20" s="40" t="s">
        <v>21</v>
      </c>
      <c r="B20" s="41">
        <v>54</v>
      </c>
      <c r="C20" s="41">
        <v>59</v>
      </c>
      <c r="D20" s="42" t="str">
        <f>"-4***"</f>
        <v>-4***</v>
      </c>
    </row>
    <row r="21" spans="1:4" x14ac:dyDescent="0.25">
      <c r="A21" s="40" t="s">
        <v>22</v>
      </c>
      <c r="B21" s="41">
        <v>62</v>
      </c>
      <c r="C21" s="41">
        <v>58</v>
      </c>
      <c r="D21" s="42" t="s">
        <v>26</v>
      </c>
    </row>
    <row r="22" spans="1:4" x14ac:dyDescent="0.25">
      <c r="A22" s="40" t="s">
        <v>23</v>
      </c>
      <c r="B22" s="41">
        <v>67</v>
      </c>
      <c r="C22" s="41">
        <v>59</v>
      </c>
      <c r="D22" s="42" t="s">
        <v>103</v>
      </c>
    </row>
    <row r="23" spans="1:4" x14ac:dyDescent="0.25">
      <c r="A23" s="43" t="s">
        <v>25</v>
      </c>
      <c r="B23" s="44">
        <v>63</v>
      </c>
      <c r="C23" s="44">
        <v>57</v>
      </c>
      <c r="D23" s="45" t="s">
        <v>24</v>
      </c>
    </row>
    <row r="24" spans="1:4" x14ac:dyDescent="0.25">
      <c r="A24" s="38" t="s">
        <v>104</v>
      </c>
      <c r="B24" s="46"/>
      <c r="C24" s="46"/>
      <c r="D24" s="47"/>
    </row>
    <row r="25" spans="1:4" x14ac:dyDescent="0.25">
      <c r="A25" s="40" t="s">
        <v>27</v>
      </c>
      <c r="B25" s="41">
        <v>63</v>
      </c>
      <c r="C25" s="41">
        <v>64</v>
      </c>
      <c r="D25" s="42" t="str">
        <f>"-2"</f>
        <v>-2</v>
      </c>
    </row>
    <row r="26" spans="1:4" x14ac:dyDescent="0.25">
      <c r="A26" s="40" t="s">
        <v>28</v>
      </c>
      <c r="B26" s="41">
        <v>65</v>
      </c>
      <c r="C26" s="41">
        <v>60</v>
      </c>
      <c r="D26" s="42" t="s">
        <v>99</v>
      </c>
    </row>
    <row r="27" spans="1:4" x14ac:dyDescent="0.25">
      <c r="A27" s="43" t="s">
        <v>30</v>
      </c>
      <c r="B27" s="44">
        <v>42</v>
      </c>
      <c r="C27" s="44">
        <v>38</v>
      </c>
      <c r="D27" s="45" t="s">
        <v>99</v>
      </c>
    </row>
    <row r="29" spans="1:4" x14ac:dyDescent="0.25">
      <c r="A29" s="24" t="s">
        <v>49</v>
      </c>
    </row>
    <row r="30" spans="1:4" x14ac:dyDescent="0.25">
      <c r="A30" s="24" t="s">
        <v>113</v>
      </c>
    </row>
    <row r="31" spans="1:4" x14ac:dyDescent="0.25">
      <c r="A31" s="24" t="s">
        <v>48</v>
      </c>
    </row>
    <row r="32" spans="1:4" x14ac:dyDescent="0.25">
      <c r="A32" s="24" t="s">
        <v>123</v>
      </c>
    </row>
  </sheetData>
  <mergeCells count="1">
    <mergeCell ref="B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19" sqref="B19"/>
    </sheetView>
  </sheetViews>
  <sheetFormatPr baseColWidth="10" defaultRowHeight="15" x14ac:dyDescent="0.25"/>
  <cols>
    <col min="1" max="1" width="66.85546875" customWidth="1"/>
    <col min="2" max="2" width="13.140625" customWidth="1"/>
    <col min="3" max="3" width="13.7109375" customWidth="1"/>
  </cols>
  <sheetData>
    <row r="1" spans="1:4" x14ac:dyDescent="0.25">
      <c r="A1" s="1" t="s">
        <v>120</v>
      </c>
      <c r="B1" s="2"/>
      <c r="C1" s="2"/>
    </row>
    <row r="2" spans="1:4" x14ac:dyDescent="0.25">
      <c r="A2" s="1"/>
      <c r="B2" s="2"/>
      <c r="C2" s="2"/>
    </row>
    <row r="3" spans="1:4" x14ac:dyDescent="0.25">
      <c r="A3" s="3"/>
      <c r="B3" s="108" t="s">
        <v>132</v>
      </c>
      <c r="C3" s="109"/>
    </row>
    <row r="4" spans="1:4" ht="30" x14ac:dyDescent="0.25">
      <c r="B4" s="57" t="s">
        <v>19</v>
      </c>
      <c r="C4" s="57" t="s">
        <v>20</v>
      </c>
      <c r="D4" s="57" t="s">
        <v>7</v>
      </c>
    </row>
    <row r="5" spans="1:4" x14ac:dyDescent="0.25">
      <c r="A5" s="30" t="s">
        <v>45</v>
      </c>
      <c r="B5" s="57"/>
      <c r="C5" s="57"/>
      <c r="D5" s="57"/>
    </row>
    <row r="6" spans="1:4" x14ac:dyDescent="0.25">
      <c r="A6" s="58" t="s">
        <v>124</v>
      </c>
      <c r="B6" s="59">
        <v>91</v>
      </c>
      <c r="C6" s="59">
        <v>89</v>
      </c>
      <c r="D6" s="60" t="s">
        <v>29</v>
      </c>
    </row>
    <row r="7" spans="1:4" x14ac:dyDescent="0.25">
      <c r="A7" s="58" t="s">
        <v>125</v>
      </c>
      <c r="B7" s="59">
        <v>67</v>
      </c>
      <c r="C7" s="59">
        <v>64</v>
      </c>
      <c r="D7" s="60" t="s">
        <v>36</v>
      </c>
    </row>
    <row r="8" spans="1:4" x14ac:dyDescent="0.25">
      <c r="A8" s="58" t="s">
        <v>126</v>
      </c>
      <c r="B8" s="59">
        <v>69</v>
      </c>
      <c r="C8" s="59">
        <v>67</v>
      </c>
      <c r="D8" s="60" t="s">
        <v>29</v>
      </c>
    </row>
    <row r="9" spans="1:4" x14ac:dyDescent="0.25">
      <c r="A9" s="58" t="s">
        <v>127</v>
      </c>
      <c r="B9" s="59">
        <v>33</v>
      </c>
      <c r="C9" s="59">
        <v>33</v>
      </c>
      <c r="D9" s="59">
        <v>0</v>
      </c>
    </row>
    <row r="10" spans="1:4" ht="15.75" customHeight="1" x14ac:dyDescent="0.25">
      <c r="A10" s="58" t="s">
        <v>128</v>
      </c>
      <c r="B10" s="61">
        <v>64</v>
      </c>
      <c r="C10" s="61">
        <v>61</v>
      </c>
      <c r="D10" s="62" t="s">
        <v>36</v>
      </c>
    </row>
    <row r="11" spans="1:4" x14ac:dyDescent="0.25">
      <c r="A11" s="58" t="s">
        <v>129</v>
      </c>
      <c r="B11" s="59">
        <v>8</v>
      </c>
      <c r="C11" s="59">
        <v>15</v>
      </c>
      <c r="D11" s="60" t="str">
        <f>"-7***"</f>
        <v>-7***</v>
      </c>
    </row>
    <row r="13" spans="1:4" x14ac:dyDescent="0.25">
      <c r="A13" s="24" t="s">
        <v>107</v>
      </c>
    </row>
    <row r="14" spans="1:4" x14ac:dyDescent="0.25">
      <c r="A14" s="24" t="s">
        <v>105</v>
      </c>
    </row>
    <row r="15" spans="1:4" x14ac:dyDescent="0.25">
      <c r="A15" s="24" t="s">
        <v>48</v>
      </c>
    </row>
    <row r="16" spans="1:4" x14ac:dyDescent="0.25">
      <c r="A16" s="24" t="s">
        <v>123</v>
      </c>
    </row>
  </sheetData>
  <mergeCells count="1">
    <mergeCell ref="B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A49" sqref="A49"/>
    </sheetView>
  </sheetViews>
  <sheetFormatPr baseColWidth="10" defaultRowHeight="15" x14ac:dyDescent="0.25"/>
  <sheetData>
    <row r="1" spans="1:2" x14ac:dyDescent="0.25">
      <c r="A1" s="1" t="s">
        <v>121</v>
      </c>
    </row>
    <row r="3" spans="1:2" ht="60" x14ac:dyDescent="0.25">
      <c r="A3" s="63" t="s">
        <v>114</v>
      </c>
      <c r="B3" s="35" t="s">
        <v>46</v>
      </c>
    </row>
    <row r="4" spans="1:2" x14ac:dyDescent="0.25">
      <c r="A4" s="68">
        <v>0</v>
      </c>
      <c r="B4" s="69">
        <v>0</v>
      </c>
    </row>
    <row r="5" spans="1:2" x14ac:dyDescent="0.25">
      <c r="A5" s="64">
        <v>1</v>
      </c>
      <c r="B5" s="65">
        <v>1.73</v>
      </c>
    </row>
    <row r="6" spans="1:2" x14ac:dyDescent="0.25">
      <c r="A6" s="64">
        <f>A5+1</f>
        <v>2</v>
      </c>
      <c r="B6" s="65">
        <v>1.72</v>
      </c>
    </row>
    <row r="7" spans="1:2" x14ac:dyDescent="0.25">
      <c r="A7" s="64">
        <f t="shared" ref="A7:A44" si="0">A6+1</f>
        <v>3</v>
      </c>
      <c r="B7" s="65">
        <v>0.82</v>
      </c>
    </row>
    <row r="8" spans="1:2" x14ac:dyDescent="0.25">
      <c r="A8" s="64">
        <f t="shared" si="0"/>
        <v>4</v>
      </c>
      <c r="B8" s="65">
        <v>0.72</v>
      </c>
    </row>
    <row r="9" spans="1:2" x14ac:dyDescent="0.25">
      <c r="A9" s="64">
        <f t="shared" si="0"/>
        <v>5</v>
      </c>
      <c r="B9" s="65">
        <v>0.87</v>
      </c>
    </row>
    <row r="10" spans="1:2" x14ac:dyDescent="0.25">
      <c r="A10" s="64">
        <f t="shared" si="0"/>
        <v>6</v>
      </c>
      <c r="B10" s="65">
        <v>1.86</v>
      </c>
    </row>
    <row r="11" spans="1:2" x14ac:dyDescent="0.25">
      <c r="A11" s="64">
        <f t="shared" si="0"/>
        <v>7</v>
      </c>
      <c r="B11" s="65">
        <v>2.0299999999999998</v>
      </c>
    </row>
    <row r="12" spans="1:2" x14ac:dyDescent="0.25">
      <c r="A12" s="64">
        <f t="shared" si="0"/>
        <v>8</v>
      </c>
      <c r="B12" s="65">
        <v>1.53</v>
      </c>
    </row>
    <row r="13" spans="1:2" x14ac:dyDescent="0.25">
      <c r="A13" s="64">
        <f t="shared" si="0"/>
        <v>9</v>
      </c>
      <c r="B13" s="65">
        <v>1.28</v>
      </c>
    </row>
    <row r="14" spans="1:2" x14ac:dyDescent="0.25">
      <c r="A14" s="64">
        <f t="shared" si="0"/>
        <v>10</v>
      </c>
      <c r="B14" s="65">
        <v>1.99</v>
      </c>
    </row>
    <row r="15" spans="1:2" x14ac:dyDescent="0.25">
      <c r="A15" s="64">
        <f t="shared" si="0"/>
        <v>11</v>
      </c>
      <c r="B15" s="65">
        <v>1.42</v>
      </c>
    </row>
    <row r="16" spans="1:2" x14ac:dyDescent="0.25">
      <c r="A16" s="64">
        <f t="shared" si="0"/>
        <v>12</v>
      </c>
      <c r="B16" s="65">
        <v>11.75</v>
      </c>
    </row>
    <row r="17" spans="1:2" x14ac:dyDescent="0.25">
      <c r="A17" s="64">
        <f t="shared" si="0"/>
        <v>13</v>
      </c>
      <c r="B17" s="65">
        <v>7.75</v>
      </c>
    </row>
    <row r="18" spans="1:2" x14ac:dyDescent="0.25">
      <c r="A18" s="64">
        <f t="shared" si="0"/>
        <v>14</v>
      </c>
      <c r="B18" s="65">
        <v>0.82</v>
      </c>
    </row>
    <row r="19" spans="1:2" x14ac:dyDescent="0.25">
      <c r="A19" s="64">
        <f t="shared" si="0"/>
        <v>15</v>
      </c>
      <c r="B19" s="65">
        <v>0.68</v>
      </c>
    </row>
    <row r="20" spans="1:2" x14ac:dyDescent="0.25">
      <c r="A20" s="64">
        <f t="shared" si="0"/>
        <v>16</v>
      </c>
      <c r="B20" s="65">
        <v>0.73</v>
      </c>
    </row>
    <row r="21" spans="1:2" x14ac:dyDescent="0.25">
      <c r="A21" s="64">
        <f t="shared" si="0"/>
        <v>17</v>
      </c>
      <c r="B21" s="65">
        <v>0.65</v>
      </c>
    </row>
    <row r="22" spans="1:2" x14ac:dyDescent="0.25">
      <c r="A22" s="64">
        <f t="shared" si="0"/>
        <v>18</v>
      </c>
      <c r="B22" s="65">
        <v>2.29</v>
      </c>
    </row>
    <row r="23" spans="1:2" x14ac:dyDescent="0.25">
      <c r="A23" s="64">
        <f t="shared" si="0"/>
        <v>19</v>
      </c>
      <c r="B23" s="65">
        <v>1.77</v>
      </c>
    </row>
    <row r="24" spans="1:2" x14ac:dyDescent="0.25">
      <c r="A24" s="64">
        <f t="shared" si="0"/>
        <v>20</v>
      </c>
      <c r="B24" s="65">
        <v>1.1599999999999999</v>
      </c>
    </row>
    <row r="25" spans="1:2" x14ac:dyDescent="0.25">
      <c r="A25" s="64">
        <f t="shared" si="0"/>
        <v>21</v>
      </c>
      <c r="B25" s="65">
        <v>1.74</v>
      </c>
    </row>
    <row r="26" spans="1:2" x14ac:dyDescent="0.25">
      <c r="A26" s="64">
        <f t="shared" si="0"/>
        <v>22</v>
      </c>
      <c r="B26" s="65">
        <v>4.07</v>
      </c>
    </row>
    <row r="27" spans="1:2" x14ac:dyDescent="0.25">
      <c r="A27" s="64">
        <f t="shared" si="0"/>
        <v>23</v>
      </c>
      <c r="B27" s="65">
        <v>2.08</v>
      </c>
    </row>
    <row r="28" spans="1:2" x14ac:dyDescent="0.25">
      <c r="A28" s="64">
        <f t="shared" si="0"/>
        <v>24</v>
      </c>
      <c r="B28" s="65">
        <v>22.04</v>
      </c>
    </row>
    <row r="29" spans="1:2" x14ac:dyDescent="0.25">
      <c r="A29" s="64">
        <f t="shared" si="0"/>
        <v>25</v>
      </c>
      <c r="B29" s="65">
        <v>10.88</v>
      </c>
    </row>
    <row r="30" spans="1:2" x14ac:dyDescent="0.25">
      <c r="A30" s="64">
        <f t="shared" si="0"/>
        <v>26</v>
      </c>
      <c r="B30" s="65">
        <v>0.59</v>
      </c>
    </row>
    <row r="31" spans="1:2" x14ac:dyDescent="0.25">
      <c r="A31" s="64">
        <f t="shared" si="0"/>
        <v>27</v>
      </c>
      <c r="B31" s="65">
        <v>0.27</v>
      </c>
    </row>
    <row r="32" spans="1:2" x14ac:dyDescent="0.25">
      <c r="A32" s="64">
        <f t="shared" si="0"/>
        <v>28</v>
      </c>
      <c r="B32" s="65">
        <v>0.28999999999999998</v>
      </c>
    </row>
    <row r="33" spans="1:4" x14ac:dyDescent="0.25">
      <c r="A33" s="64">
        <f t="shared" si="0"/>
        <v>29</v>
      </c>
      <c r="B33" s="65">
        <v>0.23</v>
      </c>
    </row>
    <row r="34" spans="1:4" x14ac:dyDescent="0.25">
      <c r="A34" s="64">
        <f t="shared" si="0"/>
        <v>30</v>
      </c>
      <c r="B34" s="65">
        <v>0.63</v>
      </c>
    </row>
    <row r="35" spans="1:4" x14ac:dyDescent="0.25">
      <c r="A35" s="64">
        <f t="shared" si="0"/>
        <v>31</v>
      </c>
      <c r="B35" s="65">
        <v>0.45</v>
      </c>
    </row>
    <row r="36" spans="1:4" x14ac:dyDescent="0.25">
      <c r="A36" s="64">
        <f t="shared" si="0"/>
        <v>32</v>
      </c>
      <c r="B36" s="65">
        <v>0.25</v>
      </c>
    </row>
    <row r="37" spans="1:4" x14ac:dyDescent="0.25">
      <c r="A37" s="64">
        <f t="shared" si="0"/>
        <v>33</v>
      </c>
      <c r="B37" s="65">
        <v>1.59</v>
      </c>
    </row>
    <row r="38" spans="1:4" x14ac:dyDescent="0.25">
      <c r="A38" s="64">
        <f t="shared" si="0"/>
        <v>34</v>
      </c>
      <c r="B38" s="65">
        <v>3.03</v>
      </c>
    </row>
    <row r="39" spans="1:4" x14ac:dyDescent="0.25">
      <c r="A39" s="64">
        <f t="shared" si="0"/>
        <v>35</v>
      </c>
      <c r="B39" s="65">
        <v>1.54</v>
      </c>
    </row>
    <row r="40" spans="1:4" x14ac:dyDescent="0.25">
      <c r="A40" s="64">
        <f t="shared" si="0"/>
        <v>36</v>
      </c>
      <c r="B40" s="65">
        <v>2.63</v>
      </c>
    </row>
    <row r="41" spans="1:4" x14ac:dyDescent="0.25">
      <c r="A41" s="64">
        <f t="shared" si="0"/>
        <v>37</v>
      </c>
      <c r="B41" s="65">
        <v>1.63</v>
      </c>
    </row>
    <row r="42" spans="1:4" x14ac:dyDescent="0.25">
      <c r="A42" s="64">
        <f t="shared" si="0"/>
        <v>38</v>
      </c>
      <c r="B42" s="65">
        <v>1.38</v>
      </c>
    </row>
    <row r="43" spans="1:4" x14ac:dyDescent="0.25">
      <c r="A43" s="64">
        <f t="shared" si="0"/>
        <v>39</v>
      </c>
      <c r="B43" s="65">
        <v>1.03</v>
      </c>
    </row>
    <row r="44" spans="1:4" x14ac:dyDescent="0.25">
      <c r="A44" s="66">
        <f t="shared" si="0"/>
        <v>40</v>
      </c>
      <c r="B44" s="67">
        <v>0.11</v>
      </c>
    </row>
    <row r="45" spans="1:4" x14ac:dyDescent="0.25">
      <c r="D45" s="70"/>
    </row>
    <row r="46" spans="1:4" x14ac:dyDescent="0.25">
      <c r="A46" s="24" t="s">
        <v>47</v>
      </c>
    </row>
    <row r="47" spans="1:4" x14ac:dyDescent="0.25">
      <c r="A47" s="24" t="s">
        <v>48</v>
      </c>
    </row>
    <row r="48" spans="1:4" x14ac:dyDescent="0.25">
      <c r="A48" s="24" t="s">
        <v>123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heetViews>
  <sheetFormatPr baseColWidth="10" defaultRowHeight="15" x14ac:dyDescent="0.25"/>
  <cols>
    <col min="1" max="1" width="24.28515625" customWidth="1"/>
    <col min="2" max="2" width="46.140625" customWidth="1"/>
  </cols>
  <sheetData>
    <row r="1" spans="1:3" x14ac:dyDescent="0.25">
      <c r="A1" s="1" t="s">
        <v>122</v>
      </c>
    </row>
    <row r="2" spans="1:3" x14ac:dyDescent="0.25">
      <c r="A2" t="s">
        <v>50</v>
      </c>
    </row>
    <row r="4" spans="1:3" x14ac:dyDescent="0.25">
      <c r="A4" s="103" t="s">
        <v>31</v>
      </c>
      <c r="B4" s="72" t="s">
        <v>33</v>
      </c>
      <c r="C4" s="73">
        <v>18.026560313000001</v>
      </c>
    </row>
    <row r="5" spans="1:3" x14ac:dyDescent="0.25">
      <c r="A5" s="104"/>
      <c r="B5" s="74" t="s">
        <v>32</v>
      </c>
      <c r="C5" s="75">
        <v>38.808715736000003</v>
      </c>
    </row>
    <row r="6" spans="1:3" x14ac:dyDescent="0.25">
      <c r="A6" s="104"/>
      <c r="B6" s="74" t="s">
        <v>51</v>
      </c>
      <c r="C6" s="75">
        <v>30.638357663000001</v>
      </c>
    </row>
    <row r="7" spans="1:3" x14ac:dyDescent="0.25">
      <c r="A7" s="104"/>
      <c r="B7" s="74" t="s">
        <v>34</v>
      </c>
      <c r="C7" s="75">
        <v>7.5109811999999998</v>
      </c>
    </row>
    <row r="8" spans="1:3" x14ac:dyDescent="0.25">
      <c r="A8" s="105"/>
      <c r="B8" s="74" t="s">
        <v>35</v>
      </c>
      <c r="C8" s="75">
        <v>5.0153850870000003</v>
      </c>
    </row>
    <row r="9" spans="1:3" ht="24.75" x14ac:dyDescent="0.25">
      <c r="A9" s="100" t="s">
        <v>52</v>
      </c>
      <c r="B9" s="76" t="s">
        <v>53</v>
      </c>
      <c r="C9" s="77">
        <v>3.5746017389999998</v>
      </c>
    </row>
    <row r="10" spans="1:3" x14ac:dyDescent="0.25">
      <c r="A10" s="101"/>
      <c r="B10" s="78" t="s">
        <v>54</v>
      </c>
      <c r="C10" s="79">
        <v>11.487699488000001</v>
      </c>
    </row>
    <row r="11" spans="1:3" x14ac:dyDescent="0.25">
      <c r="A11" s="101"/>
      <c r="B11" s="78" t="s">
        <v>55</v>
      </c>
      <c r="C11" s="79">
        <v>5.7435149670000003</v>
      </c>
    </row>
    <row r="12" spans="1:3" x14ac:dyDescent="0.25">
      <c r="A12" s="101"/>
      <c r="B12" s="78" t="s">
        <v>56</v>
      </c>
      <c r="C12" s="79">
        <v>5.2595789890000004</v>
      </c>
    </row>
    <row r="13" spans="1:3" x14ac:dyDescent="0.25">
      <c r="A13" s="101"/>
      <c r="B13" s="78" t="s">
        <v>57</v>
      </c>
      <c r="C13" s="79">
        <v>51.525538677999997</v>
      </c>
    </row>
    <row r="14" spans="1:3" x14ac:dyDescent="0.25">
      <c r="A14" s="101"/>
      <c r="B14" s="78" t="s">
        <v>58</v>
      </c>
      <c r="C14" s="79">
        <v>17.387453874999999</v>
      </c>
    </row>
    <row r="15" spans="1:3" x14ac:dyDescent="0.25">
      <c r="A15" s="102"/>
      <c r="B15" s="80" t="s">
        <v>59</v>
      </c>
      <c r="C15" s="81">
        <v>5.0216122639999998</v>
      </c>
    </row>
    <row r="16" spans="1:3" ht="24.75" x14ac:dyDescent="0.25">
      <c r="A16" s="82" t="s">
        <v>60</v>
      </c>
      <c r="B16" s="78"/>
      <c r="C16" s="79">
        <v>57.039606565</v>
      </c>
    </row>
    <row r="17" spans="1:3" ht="48.75" x14ac:dyDescent="0.25">
      <c r="A17" s="100" t="s">
        <v>61</v>
      </c>
      <c r="B17" s="76" t="s">
        <v>62</v>
      </c>
      <c r="C17" s="83">
        <v>19.143807256999999</v>
      </c>
    </row>
    <row r="18" spans="1:3" ht="36.75" x14ac:dyDescent="0.25">
      <c r="A18" s="101"/>
      <c r="B18" s="78" t="s">
        <v>63</v>
      </c>
      <c r="C18" s="84">
        <v>19.527024485999998</v>
      </c>
    </row>
    <row r="19" spans="1:3" ht="24.75" x14ac:dyDescent="0.25">
      <c r="A19" s="101"/>
      <c r="B19" s="78" t="s">
        <v>64</v>
      </c>
      <c r="C19" s="79">
        <v>10.222268374</v>
      </c>
    </row>
    <row r="20" spans="1:3" ht="24.75" x14ac:dyDescent="0.25">
      <c r="A20" s="101"/>
      <c r="B20" s="78" t="s">
        <v>65</v>
      </c>
      <c r="C20" s="79">
        <v>40.920398550999998</v>
      </c>
    </row>
    <row r="21" spans="1:3" ht="24.75" x14ac:dyDescent="0.25">
      <c r="A21" s="101"/>
      <c r="B21" s="78" t="s">
        <v>66</v>
      </c>
      <c r="C21" s="79">
        <v>12.484793452</v>
      </c>
    </row>
    <row r="22" spans="1:3" ht="24.75" x14ac:dyDescent="0.25">
      <c r="A22" s="101"/>
      <c r="B22" s="78" t="s">
        <v>67</v>
      </c>
      <c r="C22" s="79">
        <v>13.769179386999999</v>
      </c>
    </row>
    <row r="23" spans="1:3" x14ac:dyDescent="0.25">
      <c r="A23" s="101"/>
      <c r="B23" s="78" t="s">
        <v>68</v>
      </c>
      <c r="C23" s="79">
        <v>16.942805544999999</v>
      </c>
    </row>
    <row r="24" spans="1:3" ht="36.75" x14ac:dyDescent="0.25">
      <c r="A24" s="101"/>
      <c r="B24" s="78" t="s">
        <v>69</v>
      </c>
      <c r="C24" s="84">
        <v>13.475908428</v>
      </c>
    </row>
    <row r="25" spans="1:3" ht="24.75" x14ac:dyDescent="0.25">
      <c r="A25" s="103" t="s">
        <v>70</v>
      </c>
      <c r="B25" s="76" t="s">
        <v>71</v>
      </c>
      <c r="C25" s="77">
        <v>40.036213509</v>
      </c>
    </row>
    <row r="26" spans="1:3" ht="24.75" x14ac:dyDescent="0.25">
      <c r="A26" s="105"/>
      <c r="B26" s="80" t="s">
        <v>72</v>
      </c>
      <c r="C26" s="81">
        <v>11.393955273</v>
      </c>
    </row>
    <row r="27" spans="1:3" x14ac:dyDescent="0.25">
      <c r="A27" s="103" t="s">
        <v>73</v>
      </c>
      <c r="B27" s="76" t="s">
        <v>74</v>
      </c>
      <c r="C27" s="77">
        <v>50.969775571</v>
      </c>
    </row>
    <row r="28" spans="1:3" x14ac:dyDescent="0.25">
      <c r="A28" s="104"/>
      <c r="B28" s="78" t="s">
        <v>75</v>
      </c>
      <c r="C28" s="79">
        <v>16.811351793</v>
      </c>
    </row>
    <row r="29" spans="1:3" x14ac:dyDescent="0.25">
      <c r="A29" s="104"/>
      <c r="B29" s="78" t="s">
        <v>76</v>
      </c>
      <c r="C29" s="79">
        <v>11.567667522000001</v>
      </c>
    </row>
    <row r="30" spans="1:3" x14ac:dyDescent="0.25">
      <c r="A30" s="104"/>
      <c r="B30" s="78" t="s">
        <v>77</v>
      </c>
      <c r="C30" s="79">
        <v>20.651205114</v>
      </c>
    </row>
    <row r="31" spans="1:3" x14ac:dyDescent="0.25">
      <c r="A31" s="103" t="s">
        <v>78</v>
      </c>
      <c r="B31" s="76" t="s">
        <v>75</v>
      </c>
      <c r="C31" s="77">
        <v>12.822199533999999</v>
      </c>
    </row>
    <row r="32" spans="1:3" x14ac:dyDescent="0.25">
      <c r="A32" s="104"/>
      <c r="B32" s="78" t="s">
        <v>76</v>
      </c>
      <c r="C32" s="79">
        <v>16.512747911999998</v>
      </c>
    </row>
    <row r="33" spans="1:3" x14ac:dyDescent="0.25">
      <c r="A33" s="104"/>
      <c r="B33" s="78" t="s">
        <v>79</v>
      </c>
      <c r="C33" s="79">
        <v>25.990843816000002</v>
      </c>
    </row>
    <row r="34" spans="1:3" x14ac:dyDescent="0.25">
      <c r="A34" s="104"/>
      <c r="B34" s="80" t="s">
        <v>77</v>
      </c>
      <c r="C34" s="79">
        <v>44.674208737999997</v>
      </c>
    </row>
    <row r="35" spans="1:3" ht="24.75" x14ac:dyDescent="0.25">
      <c r="A35" s="85" t="s">
        <v>80</v>
      </c>
      <c r="B35" s="86"/>
      <c r="C35" s="87">
        <v>21.295710797000002</v>
      </c>
    </row>
    <row r="36" spans="1:3" ht="24.75" x14ac:dyDescent="0.25">
      <c r="A36" s="100" t="s">
        <v>81</v>
      </c>
      <c r="B36" s="76" t="s">
        <v>82</v>
      </c>
      <c r="C36" s="77">
        <v>15.447644052999999</v>
      </c>
    </row>
    <row r="37" spans="1:3" x14ac:dyDescent="0.25">
      <c r="A37" s="101"/>
      <c r="B37" s="78" t="s">
        <v>83</v>
      </c>
      <c r="C37" s="79">
        <v>4.3320836979999999</v>
      </c>
    </row>
    <row r="38" spans="1:3" x14ac:dyDescent="0.25">
      <c r="A38" s="101"/>
      <c r="B38" s="78" t="s">
        <v>84</v>
      </c>
      <c r="C38" s="79">
        <v>45.635522057000003</v>
      </c>
    </row>
    <row r="39" spans="1:3" x14ac:dyDescent="0.25">
      <c r="A39" s="102"/>
      <c r="B39" s="80" t="s">
        <v>85</v>
      </c>
      <c r="C39" s="81">
        <v>34.933145379999999</v>
      </c>
    </row>
    <row r="40" spans="1:3" x14ac:dyDescent="0.25">
      <c r="A40" s="103" t="s">
        <v>86</v>
      </c>
      <c r="B40" s="76" t="s">
        <v>87</v>
      </c>
      <c r="C40" s="77">
        <v>28.697987194</v>
      </c>
    </row>
    <row r="41" spans="1:3" x14ac:dyDescent="0.25">
      <c r="A41" s="104"/>
      <c r="B41" s="78" t="s">
        <v>88</v>
      </c>
      <c r="C41" s="79">
        <v>23.020319114999999</v>
      </c>
    </row>
    <row r="42" spans="1:3" x14ac:dyDescent="0.25">
      <c r="A42" s="104"/>
      <c r="B42" s="78" t="s">
        <v>89</v>
      </c>
      <c r="C42" s="79">
        <v>12.246746629</v>
      </c>
    </row>
    <row r="43" spans="1:3" x14ac:dyDescent="0.25">
      <c r="A43" s="104"/>
      <c r="B43" s="78" t="s">
        <v>90</v>
      </c>
      <c r="C43" s="79">
        <v>10.122624803000001</v>
      </c>
    </row>
    <row r="44" spans="1:3" x14ac:dyDescent="0.25">
      <c r="A44" s="104"/>
      <c r="B44" s="78" t="s">
        <v>91</v>
      </c>
      <c r="C44" s="79">
        <v>16.223409083</v>
      </c>
    </row>
    <row r="45" spans="1:3" x14ac:dyDescent="0.25">
      <c r="A45" s="105"/>
      <c r="B45" s="80" t="s">
        <v>59</v>
      </c>
      <c r="C45" s="81">
        <v>9.6889131759999998</v>
      </c>
    </row>
    <row r="46" spans="1:3" ht="24.75" x14ac:dyDescent="0.25">
      <c r="A46" s="88" t="s">
        <v>92</v>
      </c>
      <c r="B46" s="89" t="s">
        <v>93</v>
      </c>
      <c r="C46" s="90">
        <v>20.914549447999999</v>
      </c>
    </row>
    <row r="47" spans="1:3" ht="36" x14ac:dyDescent="0.25">
      <c r="A47" s="91" t="s">
        <v>94</v>
      </c>
      <c r="B47" s="89"/>
      <c r="C47" s="90">
        <v>20.004956700000001</v>
      </c>
    </row>
    <row r="49" spans="1:1" x14ac:dyDescent="0.25">
      <c r="A49" s="92" t="s">
        <v>95</v>
      </c>
    </row>
    <row r="50" spans="1:1" x14ac:dyDescent="0.25">
      <c r="A50" s="92" t="s">
        <v>96</v>
      </c>
    </row>
    <row r="51" spans="1:1" x14ac:dyDescent="0.25">
      <c r="A51" s="92" t="s">
        <v>115</v>
      </c>
    </row>
  </sheetData>
  <mergeCells count="8">
    <mergeCell ref="A36:A39"/>
    <mergeCell ref="A40:A45"/>
    <mergeCell ref="A4:A8"/>
    <mergeCell ref="A9:A15"/>
    <mergeCell ref="A17:A24"/>
    <mergeCell ref="A25:A26"/>
    <mergeCell ref="A27:A30"/>
    <mergeCell ref="A31:A3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ACo_NiveauDeConfidentialiteTaxHTField0 xmlns="a94836d9-3302-4558-b6d3-eecd7f28f01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TaxCatchAll xmlns="7b4e5cf4-0fc5-48ee-950b-8270790171f4">
      <Value>1</Value>
    </TaxCatchAll>
    <PublishingExpirationDate xmlns="http://schemas.microsoft.com/sharepoint/v3" xsi:nil="true"/>
    <PublishingStartDate xmlns="http://schemas.microsoft.com/sharepoint/v3" xsi:nil="true"/>
    <_dlc_DocId xmlns="7b4e5cf4-0fc5-48ee-950b-8270790171f4">CXYRD2YVEM74-1981028799-20</_dlc_DocId>
    <_dlc_DocIdUrl xmlns="7b4e5cf4-0fc5-48ee-950b-8270790171f4">
      <Url>https://paco.intranet.social.gouv.fr/travail/dares/darespace/Utileauquotidien/boite%20a%20outil/_layouts/15/DocIdRedir.aspx?ID=CXYRD2YVEM74-1981028799-20</Url>
      <Description>CXYRD2YVEM74-1981028799-20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35D7A6026921E44956D902ED41C8D06" ma:contentTypeVersion="3" ma:contentTypeDescription="Crée un document." ma:contentTypeScope="" ma:versionID="d2e34b0df7e8bf4886aed77b0041b715">
  <xsd:schema xmlns:xsd="http://www.w3.org/2001/XMLSchema" xmlns:xs="http://www.w3.org/2001/XMLSchema" xmlns:p="http://schemas.microsoft.com/office/2006/metadata/properties" xmlns:ns1="http://schemas.microsoft.com/sharepoint/v3" xmlns:ns2="7b4e5cf4-0fc5-48ee-950b-8270790171f4" xmlns:ns3="a94836d9-3302-4558-b6d3-eecd7f28f017" targetNamespace="http://schemas.microsoft.com/office/2006/metadata/properties" ma:root="true" ma:fieldsID="16304ea39c7a0c64a133f06e81e50fbf" ns1:_="" ns2:_="" ns3:_="">
    <xsd:import namespace="http://schemas.microsoft.com/sharepoint/v3"/>
    <xsd:import namespace="7b4e5cf4-0fc5-48ee-950b-8270790171f4"/>
    <xsd:import namespace="a94836d9-3302-4558-b6d3-eecd7f28f017"/>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4836d9-3302-4558-b6d3-eecd7f28f017"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919036-2476-4C08-B329-8904A4FCF6E1}">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http://schemas.microsoft.com/sharepoint/v3"/>
    <ds:schemaRef ds:uri="a94836d9-3302-4558-b6d3-eecd7f28f017"/>
    <ds:schemaRef ds:uri="http://schemas.microsoft.com/office/2006/documentManagement/types"/>
    <ds:schemaRef ds:uri="7b4e5cf4-0fc5-48ee-950b-8270790171f4"/>
    <ds:schemaRef ds:uri="http://www.w3.org/XML/1998/namespace"/>
    <ds:schemaRef ds:uri="http://purl.org/dc/dcmitype/"/>
  </ds:schemaRefs>
</ds:datastoreItem>
</file>

<file path=customXml/itemProps2.xml><?xml version="1.0" encoding="utf-8"?>
<ds:datastoreItem xmlns:ds="http://schemas.openxmlformats.org/officeDocument/2006/customXml" ds:itemID="{13A8A3DA-C328-4D01-851D-E4892A022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4.xml><?xml version="1.0" encoding="utf-8"?>
<ds:datastoreItem xmlns:ds="http://schemas.openxmlformats.org/officeDocument/2006/customXml" ds:itemID="{2A01C291-125B-4F53-97D2-99DBA83F63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7</vt:i4>
      </vt:variant>
    </vt:vector>
  </HeadingPairs>
  <TitlesOfParts>
    <vt:vector size="7" baseType="lpstr">
      <vt:lpstr>Lisez-moi</vt:lpstr>
      <vt:lpstr>Tableau 1</vt:lpstr>
      <vt:lpstr>Graphique 1</vt:lpstr>
      <vt:lpstr>Tableau 2</vt:lpstr>
      <vt:lpstr>Tableau 3</vt:lpstr>
      <vt:lpstr>Graphique A </vt:lpstr>
      <vt:lpstr>Tableau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des contrats aidés du secteur non marchand 2010-2017</dc:title>
  <dc:subject>Panel CUI 2014-2019</dc:subject>
  <cp:keywords>Contrat aidé; contrat unique d'insertion; contrat d'accompagnement à l'emploi; retour à l'emploi; insertion professionnelle; Michel Houdebine; Audrey Farge; Claire Lise Dubost</cp:keywords>
  <dcterms:created xsi:type="dcterms:W3CDTF">2020-07-20T12:21:49Z</dcterms:created>
  <dcterms:modified xsi:type="dcterms:W3CDTF">2021-11-26T13:08:42Z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0x010100B35D7A6026921E44956D902ED41C8D06</vt:lpwstr>
  </property>
  <property fmtid="{D5CDD505-2E9C-101B-9397-08002B2CF9AE}" pid="3" name="PACo_NiveauDeConfidentialite">
    <vt:lpwstr>1;#Public|43a73bf0-6fa9-439e-9f01-0c858cc75030</vt:lpwstr>
  </property>
  <property fmtid="{D5CDD505-2E9C-101B-9397-08002B2CF9AE}" pid="4" name="_dlc_DocIdItemGuid">
    <vt:lpwstr>538cdf1e-fc0e-4070-afe4-56e447a8f0a7</vt:lpwstr>
  </property>
</Properties>
</file>