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charts/chart15.xml" ContentType="application/vnd.openxmlformats-officedocument.drawingml.chart+xml"/>
  <Override PartName="/xl/drawings/drawing21.xml" ContentType="application/vnd.openxmlformats-officedocument.drawingml.chartshapes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charts/chart19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charts/chart22.xml" ContentType="application/vnd.openxmlformats-officedocument.drawingml.chart+xml"/>
  <Override PartName="/xl/drawings/drawing29.xml" ContentType="application/vnd.openxmlformats-officedocument.drawingml.chartshapes+xml"/>
  <Override PartName="/xl/charts/chart23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4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5.xml" ContentType="application/vnd.openxmlformats-officedocument.drawingml.chart+xml"/>
  <Override PartName="/xl/drawings/drawing34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df des Tableaux de Bord pour mise en ligne\tdb seniors\2019\03_Tableau de bord seniors de septembre 2019\"/>
    </mc:Choice>
  </mc:AlternateContent>
  <bookViews>
    <workbookView xWindow="120" yWindow="60" windowWidth="24915" windowHeight="11055"/>
  </bookViews>
  <sheets>
    <sheet name="Tableau1 " sheetId="2" r:id="rId1"/>
    <sheet name="Graphique 1" sheetId="3" r:id="rId2"/>
    <sheet name="Graphique 2" sheetId="4" r:id="rId3"/>
    <sheet name="Graphique 3" sheetId="5" r:id="rId4"/>
    <sheet name="Tableau 2" sheetId="6" r:id="rId5"/>
    <sheet name="Tableau 3" sheetId="7" r:id="rId6"/>
    <sheet name="Tableau 4" sheetId="8" r:id="rId7"/>
    <sheet name="Tableau 5" sheetId="9" r:id="rId8"/>
    <sheet name="Tableau 6 " sheetId="10" r:id="rId9"/>
    <sheet name="Tableau7" sheetId="11" r:id="rId10"/>
    <sheet name="Tableau8" sheetId="12" r:id="rId11"/>
    <sheet name="Graphiques 4 et 5" sheetId="1" r:id="rId12"/>
    <sheet name="Tableau 9" sheetId="13" r:id="rId13"/>
    <sheet name="Données graphique 6" sheetId="14" r:id="rId14"/>
    <sheet name="Graphique 6" sheetId="15" r:id="rId15"/>
    <sheet name="Données graphique 7" sheetId="16" r:id="rId16"/>
    <sheet name="Graphique 7" sheetId="17" r:id="rId17"/>
    <sheet name="Graphique 8" sheetId="18" r:id="rId18"/>
    <sheet name="Graphique 9" sheetId="19" r:id="rId19"/>
    <sheet name="Graphique 10" sheetId="20" r:id="rId20"/>
    <sheet name="Données européennes g11 à g13" sheetId="21" r:id="rId21"/>
    <sheet name="Graphique 11" sheetId="22" r:id="rId22"/>
    <sheet name="Graphique 12" sheetId="23" r:id="rId23"/>
    <sheet name="Graphique 13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choix">OFFSET(periode,#REF!,0)</definedName>
    <definedName name="choix_mesure">OFFSET(periode,#REF!,0)</definedName>
    <definedName name="choix_mesure2">OFFSET(periode,#REF!,0)</definedName>
    <definedName name="env_0">[1]prevision!$E$5</definedName>
    <definedName name="env_1">[1]prevision!$E$6</definedName>
    <definedName name="env_2">[1]prevision!$E$7</definedName>
    <definedName name="env_3">[1]prevision!$E$8</definedName>
    <definedName name="env_4">[1]prevision!$E$9</definedName>
    <definedName name="env_5">[1]prevision!$E$10</definedName>
    <definedName name="ii">#REF!</definedName>
    <definedName name="LALA">#REF!</definedName>
    <definedName name="mesure">#REF!</definedName>
    <definedName name="periode">#REF!</definedName>
    <definedName name="POPF55">'[2]CAA flux'!$M$2:$M$65536</definedName>
    <definedName name="POPF55S">'[2]CAA flux'!$N$2:$N$65536</definedName>
    <definedName name="POPH55" localSheetId="19">'[2]CAA flux'!#REF!</definedName>
    <definedName name="POPH55" localSheetId="6">'[2]CAA flux'!#REF!</definedName>
    <definedName name="POPH55" localSheetId="7">'[2]CAA flux'!#REF!</definedName>
    <definedName name="POPH55">'[2]CAA flux'!#REF!</definedName>
    <definedName name="POPH55S" localSheetId="19">'[2]CAA flux'!#REF!</definedName>
    <definedName name="POPH55S" localSheetId="6">'[2]CAA flux'!#REF!</definedName>
    <definedName name="POPH55S" localSheetId="7">'[2]CAA flux'!#REF!</definedName>
    <definedName name="POPH55S">'[2]CAA flux'!#REF!</definedName>
    <definedName name="S_DRE">[3]S_DRE!$A$1:$C$37</definedName>
    <definedName name="t">#REF!</definedName>
    <definedName name="TotPRetDRE7304" localSheetId="19">'[2]CAA flux'!#REF!</definedName>
    <definedName name="TotPRetDRE7304" localSheetId="6">'[2]CAA flux'!#REF!</definedName>
    <definedName name="TotPRetDRE7304" localSheetId="7">'[2]CAA flux'!#REF!</definedName>
    <definedName name="TotPRetDRE7304">'[2]CAA flux'!#REF!</definedName>
    <definedName name="u">#REF!</definedName>
    <definedName name="x" localSheetId="6">'[2]CAA flux'!#REF!</definedName>
    <definedName name="x" localSheetId="7">'[2]CAA flux'!#REF!</definedName>
    <definedName name="x">'[2]CAA flux'!#REF!</definedName>
    <definedName name="_xlnm.Print_Area" localSheetId="20">'Données européennes g11 à g13'!$A$35:$H$64</definedName>
    <definedName name="_xlnm.Print_Area" localSheetId="17">'Graphique 8'!$A$1:$M$17</definedName>
    <definedName name="_xlnm.Print_Area" localSheetId="18">'Graphique 9'!$A$1:$L$58</definedName>
  </definedNames>
  <calcPr calcId="162913"/>
</workbook>
</file>

<file path=xl/calcChain.xml><?xml version="1.0" encoding="utf-8"?>
<calcChain xmlns="http://schemas.openxmlformats.org/spreadsheetml/2006/main">
  <c r="F56" i="20" l="1"/>
  <c r="E56" i="20"/>
  <c r="D56" i="20"/>
  <c r="C56" i="20"/>
  <c r="G56" i="20" s="1"/>
  <c r="B56" i="20"/>
  <c r="J55" i="20"/>
  <c r="I55" i="20"/>
  <c r="K55" i="20" s="1"/>
  <c r="H55" i="20"/>
  <c r="E55" i="20" s="1"/>
  <c r="B55" i="20"/>
  <c r="J54" i="20"/>
  <c r="I54" i="20"/>
  <c r="B54" i="20"/>
  <c r="J53" i="20"/>
  <c r="I53" i="20"/>
  <c r="K53" i="20" s="1"/>
  <c r="F53" i="20"/>
  <c r="E53" i="20"/>
  <c r="D53" i="20"/>
  <c r="C53" i="20"/>
  <c r="G53" i="20" s="1"/>
  <c r="B53" i="20"/>
  <c r="J52" i="20"/>
  <c r="I52" i="20"/>
  <c r="K52" i="20" s="1"/>
  <c r="F52" i="20"/>
  <c r="E52" i="20"/>
  <c r="D52" i="20"/>
  <c r="C52" i="20"/>
  <c r="B52" i="20"/>
  <c r="J51" i="20"/>
  <c r="I51" i="20"/>
  <c r="K51" i="20" s="1"/>
  <c r="F51" i="20"/>
  <c r="E51" i="20"/>
  <c r="D51" i="20"/>
  <c r="C51" i="20"/>
  <c r="B51" i="20"/>
  <c r="J50" i="20"/>
  <c r="I50" i="20"/>
  <c r="F50" i="20"/>
  <c r="E50" i="20"/>
  <c r="D50" i="20"/>
  <c r="C50" i="20"/>
  <c r="B50" i="20"/>
  <c r="A50" i="20"/>
  <c r="J49" i="20"/>
  <c r="I49" i="20"/>
  <c r="F49" i="20"/>
  <c r="E49" i="20"/>
  <c r="D49" i="20"/>
  <c r="C49" i="20"/>
  <c r="B49" i="20"/>
  <c r="A49" i="20"/>
  <c r="J48" i="20"/>
  <c r="I48" i="20"/>
  <c r="F48" i="20"/>
  <c r="E48" i="20"/>
  <c r="D48" i="20"/>
  <c r="C48" i="20"/>
  <c r="B48" i="20"/>
  <c r="A48" i="20"/>
  <c r="J47" i="20"/>
  <c r="I47" i="20"/>
  <c r="F47" i="20"/>
  <c r="E47" i="20"/>
  <c r="D47" i="20"/>
  <c r="C47" i="20"/>
  <c r="B47" i="20"/>
  <c r="A47" i="20"/>
  <c r="F46" i="20"/>
  <c r="E46" i="20"/>
  <c r="D46" i="20"/>
  <c r="C46" i="20"/>
  <c r="B46" i="20"/>
  <c r="A46" i="20"/>
  <c r="F45" i="20"/>
  <c r="E45" i="20"/>
  <c r="D45" i="20"/>
  <c r="C45" i="20"/>
  <c r="B45" i="20"/>
  <c r="A45" i="20"/>
  <c r="F44" i="20"/>
  <c r="E44" i="20"/>
  <c r="D44" i="20"/>
  <c r="C44" i="20"/>
  <c r="B44" i="20"/>
  <c r="A44" i="20"/>
  <c r="F43" i="20"/>
  <c r="E43" i="20"/>
  <c r="D43" i="20"/>
  <c r="C43" i="20"/>
  <c r="B43" i="20"/>
  <c r="A43" i="20"/>
  <c r="F42" i="20"/>
  <c r="E42" i="20"/>
  <c r="D42" i="20"/>
  <c r="C42" i="20"/>
  <c r="B42" i="20"/>
  <c r="A42" i="20"/>
  <c r="F41" i="20"/>
  <c r="E41" i="20"/>
  <c r="D41" i="20"/>
  <c r="B41" i="20"/>
  <c r="A41" i="20"/>
  <c r="F40" i="20"/>
  <c r="E40" i="20"/>
  <c r="B40" i="20"/>
  <c r="A40" i="20"/>
  <c r="F39" i="20"/>
  <c r="E39" i="20"/>
  <c r="B39" i="20"/>
  <c r="A39" i="20"/>
  <c r="F38" i="20"/>
  <c r="E38" i="20"/>
  <c r="B38" i="20"/>
  <c r="A38" i="20"/>
  <c r="F37" i="20"/>
  <c r="E37" i="20"/>
  <c r="B37" i="20"/>
  <c r="A37" i="20"/>
  <c r="F36" i="20"/>
  <c r="E36" i="20"/>
  <c r="B36" i="20"/>
  <c r="A36" i="20"/>
  <c r="F35" i="20"/>
  <c r="E35" i="20"/>
  <c r="B35" i="20"/>
  <c r="A35" i="20"/>
  <c r="F34" i="20"/>
  <c r="E34" i="20"/>
  <c r="B34" i="20"/>
  <c r="A34" i="20"/>
  <c r="F33" i="20"/>
  <c r="E33" i="20"/>
  <c r="B33" i="20"/>
  <c r="A33" i="20"/>
  <c r="F32" i="20"/>
  <c r="E32" i="20"/>
  <c r="B32" i="20"/>
  <c r="A32" i="20"/>
  <c r="F31" i="20"/>
  <c r="E31" i="20"/>
  <c r="B31" i="20"/>
  <c r="A31" i="20"/>
  <c r="F30" i="20"/>
  <c r="E30" i="20"/>
  <c r="B30" i="20"/>
  <c r="A30" i="20"/>
  <c r="F29" i="20"/>
  <c r="E29" i="20"/>
  <c r="B29" i="20"/>
  <c r="A29" i="20"/>
  <c r="F28" i="20"/>
  <c r="E28" i="20"/>
  <c r="B28" i="20"/>
  <c r="A28" i="20"/>
  <c r="F27" i="20"/>
  <c r="E27" i="20"/>
  <c r="B27" i="20"/>
  <c r="A27" i="20"/>
  <c r="F26" i="20"/>
  <c r="E26" i="20"/>
  <c r="B26" i="20"/>
  <c r="A26" i="20"/>
  <c r="F25" i="20"/>
  <c r="E25" i="20"/>
  <c r="B25" i="20"/>
  <c r="A25" i="20"/>
  <c r="F24" i="20"/>
  <c r="E24" i="20"/>
  <c r="B24" i="20"/>
  <c r="A24" i="20"/>
  <c r="F23" i="20"/>
  <c r="E23" i="20"/>
  <c r="B23" i="20"/>
  <c r="A23" i="20"/>
  <c r="F22" i="20"/>
  <c r="E22" i="20"/>
  <c r="D22" i="20"/>
  <c r="C22" i="20"/>
  <c r="G22" i="20" s="1"/>
  <c r="B22" i="20"/>
  <c r="A22" i="20"/>
  <c r="F21" i="20"/>
  <c r="E21" i="20"/>
  <c r="D21" i="20"/>
  <c r="B21" i="20"/>
  <c r="A21" i="20"/>
  <c r="F20" i="20"/>
  <c r="E20" i="20"/>
  <c r="D20" i="20"/>
  <c r="B20" i="20"/>
  <c r="A20" i="20"/>
  <c r="F19" i="20"/>
  <c r="E19" i="20"/>
  <c r="D19" i="20"/>
  <c r="B19" i="20"/>
  <c r="A19" i="20"/>
  <c r="F18" i="20"/>
  <c r="E18" i="20"/>
  <c r="D18" i="20"/>
  <c r="B18" i="20"/>
  <c r="A18" i="20"/>
  <c r="F17" i="20"/>
  <c r="E17" i="20"/>
  <c r="D17" i="20"/>
  <c r="B17" i="20"/>
  <c r="A17" i="20"/>
  <c r="F16" i="20"/>
  <c r="E16" i="20"/>
  <c r="D16" i="20"/>
  <c r="C16" i="20"/>
  <c r="B16" i="20"/>
  <c r="A16" i="20"/>
  <c r="F15" i="20"/>
  <c r="E15" i="20"/>
  <c r="D15" i="20"/>
  <c r="C15" i="20"/>
  <c r="B15" i="20"/>
  <c r="A15" i="20"/>
  <c r="F14" i="20"/>
  <c r="E14" i="20"/>
  <c r="D14" i="20"/>
  <c r="C14" i="20"/>
  <c r="B14" i="20"/>
  <c r="A14" i="20"/>
  <c r="F13" i="20"/>
  <c r="E13" i="20"/>
  <c r="D13" i="20"/>
  <c r="C13" i="20"/>
  <c r="B13" i="20"/>
  <c r="A13" i="20"/>
  <c r="F12" i="20"/>
  <c r="E12" i="20"/>
  <c r="D12" i="20"/>
  <c r="C12" i="20"/>
  <c r="B12" i="20"/>
  <c r="A12" i="20"/>
  <c r="F11" i="20"/>
  <c r="E11" i="20"/>
  <c r="D11" i="20"/>
  <c r="C11" i="20"/>
  <c r="B11" i="20"/>
  <c r="A11" i="20"/>
  <c r="F10" i="20"/>
  <c r="E10" i="20"/>
  <c r="D10" i="20"/>
  <c r="C10" i="20"/>
  <c r="B10" i="20"/>
  <c r="A10" i="20"/>
  <c r="F9" i="20"/>
  <c r="E9" i="20"/>
  <c r="D9" i="20"/>
  <c r="C9" i="20"/>
  <c r="B9" i="20"/>
  <c r="A9" i="20"/>
  <c r="F8" i="20"/>
  <c r="E8" i="20"/>
  <c r="D8" i="20"/>
  <c r="C8" i="20"/>
  <c r="B8" i="20"/>
  <c r="A8" i="20"/>
  <c r="F7" i="20"/>
  <c r="E7" i="20"/>
  <c r="D7" i="20"/>
  <c r="C7" i="20"/>
  <c r="B7" i="20"/>
  <c r="A7" i="20"/>
  <c r="F6" i="20"/>
  <c r="E6" i="20"/>
  <c r="D6" i="20"/>
  <c r="C6" i="20"/>
  <c r="B6" i="20"/>
  <c r="A6" i="20"/>
  <c r="E5" i="20"/>
  <c r="D5" i="20"/>
  <c r="C5" i="20"/>
  <c r="B5" i="20"/>
  <c r="H56" i="19"/>
  <c r="G56" i="19"/>
  <c r="G55" i="19"/>
  <c r="D55" i="19"/>
  <c r="D55" i="20" s="1"/>
  <c r="H54" i="19"/>
  <c r="G54" i="19"/>
  <c r="H53" i="19"/>
  <c r="G53" i="19"/>
  <c r="H52" i="19"/>
  <c r="G52" i="19"/>
  <c r="H51" i="19"/>
  <c r="G51" i="19"/>
  <c r="H50" i="19"/>
  <c r="G50" i="19"/>
  <c r="A50" i="19"/>
  <c r="H49" i="19"/>
  <c r="G49" i="19"/>
  <c r="A49" i="19"/>
  <c r="H48" i="19"/>
  <c r="G48" i="19"/>
  <c r="A48" i="19"/>
  <c r="H47" i="19"/>
  <c r="G47" i="19"/>
  <c r="A47" i="19"/>
  <c r="H46" i="19"/>
  <c r="G46" i="19"/>
  <c r="A46" i="19"/>
  <c r="H45" i="19"/>
  <c r="G45" i="19"/>
  <c r="A45" i="19"/>
  <c r="H44" i="19"/>
  <c r="G44" i="19"/>
  <c r="A44" i="19"/>
  <c r="H43" i="19"/>
  <c r="G43" i="19"/>
  <c r="A43" i="19"/>
  <c r="H42" i="19"/>
  <c r="G42" i="19"/>
  <c r="A42" i="19"/>
  <c r="D41" i="19"/>
  <c r="C41" i="19"/>
  <c r="C41" i="20" s="1"/>
  <c r="G41" i="20" s="1"/>
  <c r="A41" i="19"/>
  <c r="D40" i="19"/>
  <c r="D40" i="20" s="1"/>
  <c r="C40" i="19"/>
  <c r="C40" i="20" s="1"/>
  <c r="A40" i="19"/>
  <c r="D39" i="19"/>
  <c r="D39" i="20" s="1"/>
  <c r="C39" i="19"/>
  <c r="C39" i="20" s="1"/>
  <c r="A39" i="19"/>
  <c r="D38" i="19"/>
  <c r="D38" i="20" s="1"/>
  <c r="C38" i="19"/>
  <c r="C38" i="20" s="1"/>
  <c r="A38" i="19"/>
  <c r="D37" i="19"/>
  <c r="D37" i="20" s="1"/>
  <c r="C37" i="19"/>
  <c r="C37" i="20" s="1"/>
  <c r="A37" i="19"/>
  <c r="D36" i="19"/>
  <c r="D36" i="20" s="1"/>
  <c r="C36" i="19"/>
  <c r="C36" i="20" s="1"/>
  <c r="G36" i="20" s="1"/>
  <c r="B36" i="19"/>
  <c r="A36" i="19"/>
  <c r="D35" i="19"/>
  <c r="D35" i="20" s="1"/>
  <c r="C35" i="19"/>
  <c r="C35" i="20" s="1"/>
  <c r="G35" i="20" s="1"/>
  <c r="B35" i="19"/>
  <c r="A35" i="19"/>
  <c r="D34" i="19"/>
  <c r="D34" i="20" s="1"/>
  <c r="C34" i="19"/>
  <c r="C34" i="20" s="1"/>
  <c r="G34" i="20" s="1"/>
  <c r="B34" i="19"/>
  <c r="A34" i="19"/>
  <c r="D33" i="19"/>
  <c r="D33" i="20" s="1"/>
  <c r="C33" i="19"/>
  <c r="C33" i="20" s="1"/>
  <c r="G33" i="20" s="1"/>
  <c r="B33" i="19"/>
  <c r="A33" i="19"/>
  <c r="D32" i="19"/>
  <c r="D32" i="20" s="1"/>
  <c r="C32" i="19"/>
  <c r="C32" i="20" s="1"/>
  <c r="G32" i="20" s="1"/>
  <c r="B32" i="19"/>
  <c r="A32" i="19"/>
  <c r="D31" i="19"/>
  <c r="D31" i="20" s="1"/>
  <c r="C31" i="19"/>
  <c r="C31" i="20" s="1"/>
  <c r="G31" i="20" s="1"/>
  <c r="B31" i="19"/>
  <c r="A31" i="19"/>
  <c r="D30" i="19"/>
  <c r="D30" i="20" s="1"/>
  <c r="C30" i="19"/>
  <c r="C30" i="20" s="1"/>
  <c r="G30" i="20" s="1"/>
  <c r="B30" i="19"/>
  <c r="A30" i="19"/>
  <c r="D29" i="19"/>
  <c r="D29" i="20" s="1"/>
  <c r="C29" i="19"/>
  <c r="C29" i="20" s="1"/>
  <c r="G29" i="20" s="1"/>
  <c r="B29" i="19"/>
  <c r="A29" i="19"/>
  <c r="D28" i="19"/>
  <c r="D28" i="20" s="1"/>
  <c r="C28" i="19"/>
  <c r="C28" i="20" s="1"/>
  <c r="G28" i="20" s="1"/>
  <c r="B28" i="19"/>
  <c r="A28" i="19"/>
  <c r="D27" i="19"/>
  <c r="D27" i="20" s="1"/>
  <c r="C27" i="19"/>
  <c r="C27" i="20" s="1"/>
  <c r="G27" i="20" s="1"/>
  <c r="B27" i="19"/>
  <c r="A27" i="19"/>
  <c r="D26" i="19"/>
  <c r="D26" i="20" s="1"/>
  <c r="C26" i="19"/>
  <c r="C26" i="20" s="1"/>
  <c r="G26" i="20" s="1"/>
  <c r="B26" i="19"/>
  <c r="A26" i="19"/>
  <c r="D25" i="19"/>
  <c r="D25" i="20" s="1"/>
  <c r="C25" i="19"/>
  <c r="C25" i="20" s="1"/>
  <c r="G25" i="20" s="1"/>
  <c r="B25" i="19"/>
  <c r="A25" i="19"/>
  <c r="D24" i="19"/>
  <c r="D24" i="20" s="1"/>
  <c r="C24" i="19"/>
  <c r="C24" i="20" s="1"/>
  <c r="G24" i="20" s="1"/>
  <c r="B24" i="19"/>
  <c r="A24" i="19"/>
  <c r="D23" i="19"/>
  <c r="D23" i="20" s="1"/>
  <c r="C23" i="19"/>
  <c r="C23" i="20" s="1"/>
  <c r="G23" i="20" s="1"/>
  <c r="B23" i="19"/>
  <c r="A23" i="19"/>
  <c r="C22" i="19"/>
  <c r="H22" i="19" s="1"/>
  <c r="B22" i="19"/>
  <c r="A22" i="19"/>
  <c r="C21" i="19"/>
  <c r="C21" i="20" s="1"/>
  <c r="B21" i="19"/>
  <c r="A21" i="19"/>
  <c r="C20" i="19"/>
  <c r="H20" i="19" s="1"/>
  <c r="B20" i="19"/>
  <c r="A20" i="19"/>
  <c r="C19" i="19"/>
  <c r="C19" i="20" s="1"/>
  <c r="B19" i="19"/>
  <c r="A19" i="19"/>
  <c r="C18" i="19"/>
  <c r="H18" i="19" s="1"/>
  <c r="B18" i="19"/>
  <c r="A18" i="19"/>
  <c r="C17" i="19"/>
  <c r="C17" i="20" s="1"/>
  <c r="B17" i="19"/>
  <c r="A17" i="19"/>
  <c r="H16" i="19"/>
  <c r="B16" i="19"/>
  <c r="A16" i="19"/>
  <c r="H15" i="19"/>
  <c r="B15" i="19"/>
  <c r="A15" i="19"/>
  <c r="H14" i="19"/>
  <c r="B14" i="19"/>
  <c r="A14" i="19"/>
  <c r="H13" i="19"/>
  <c r="B13" i="19"/>
  <c r="A13" i="19"/>
  <c r="H12" i="19"/>
  <c r="B12" i="19"/>
  <c r="A12" i="19"/>
  <c r="H11" i="19"/>
  <c r="B11" i="19"/>
  <c r="A11" i="19"/>
  <c r="H10" i="19"/>
  <c r="B10" i="19"/>
  <c r="A10" i="19"/>
  <c r="H9" i="19"/>
  <c r="B9" i="19"/>
  <c r="A9" i="19"/>
  <c r="H8" i="19"/>
  <c r="B8" i="19"/>
  <c r="A8" i="19"/>
  <c r="H7" i="19"/>
  <c r="B7" i="19"/>
  <c r="A7" i="19"/>
  <c r="H6" i="19"/>
  <c r="B6" i="19"/>
  <c r="A6" i="19"/>
  <c r="E5" i="19"/>
  <c r="D5" i="19"/>
  <c r="C5" i="19"/>
  <c r="B5" i="19"/>
  <c r="C156" i="16"/>
  <c r="C157" i="16" s="1"/>
  <c r="C158" i="16" s="1"/>
  <c r="C159" i="16" s="1"/>
  <c r="C160" i="16" s="1"/>
  <c r="C161" i="16" s="1"/>
  <c r="C162" i="16" s="1"/>
  <c r="C163" i="16" s="1"/>
  <c r="C164" i="16" s="1"/>
  <c r="C165" i="16" s="1"/>
  <c r="C166" i="16" s="1"/>
  <c r="C167" i="16" s="1"/>
  <c r="C144" i="16"/>
  <c r="C145" i="16" s="1"/>
  <c r="C146" i="16" s="1"/>
  <c r="C147" i="16" s="1"/>
  <c r="C148" i="16" s="1"/>
  <c r="C149" i="16" s="1"/>
  <c r="C150" i="16" s="1"/>
  <c r="C151" i="16" s="1"/>
  <c r="C152" i="16" s="1"/>
  <c r="C153" i="16" s="1"/>
  <c r="C154" i="16" s="1"/>
  <c r="C155" i="16" s="1"/>
  <c r="C120" i="16"/>
  <c r="C121" i="16" s="1"/>
  <c r="C122" i="16" s="1"/>
  <c r="C108" i="16"/>
  <c r="C109" i="16" s="1"/>
  <c r="C110" i="16" s="1"/>
  <c r="C111" i="16" s="1"/>
  <c r="C112" i="16" s="1"/>
  <c r="C113" i="16" s="1"/>
  <c r="C114" i="16" s="1"/>
  <c r="C115" i="16" s="1"/>
  <c r="C116" i="16" s="1"/>
  <c r="C117" i="16" s="1"/>
  <c r="C118" i="16" s="1"/>
  <c r="C119" i="16" s="1"/>
  <c r="C96" i="16"/>
  <c r="C97" i="16" s="1"/>
  <c r="C98" i="16" s="1"/>
  <c r="C99" i="16" s="1"/>
  <c r="C100" i="16" s="1"/>
  <c r="C101" i="16" s="1"/>
  <c r="C102" i="16" s="1"/>
  <c r="C103" i="16" s="1"/>
  <c r="C104" i="16" s="1"/>
  <c r="C105" i="16" s="1"/>
  <c r="C106" i="16" s="1"/>
  <c r="C107" i="16" s="1"/>
  <c r="C84" i="16"/>
  <c r="C85" i="16" s="1"/>
  <c r="C86" i="16" s="1"/>
  <c r="C87" i="16" s="1"/>
  <c r="C88" i="16" s="1"/>
  <c r="C89" i="16" s="1"/>
  <c r="C90" i="16" s="1"/>
  <c r="C91" i="16" s="1"/>
  <c r="C92" i="16" s="1"/>
  <c r="C93" i="16" s="1"/>
  <c r="C94" i="16" s="1"/>
  <c r="C95" i="16" s="1"/>
  <c r="C72" i="16"/>
  <c r="C73" i="16" s="1"/>
  <c r="C74" i="16" s="1"/>
  <c r="C75" i="16" s="1"/>
  <c r="C76" i="16" s="1"/>
  <c r="C77" i="16" s="1"/>
  <c r="C78" i="16" s="1"/>
  <c r="C79" i="16" s="1"/>
  <c r="C80" i="16" s="1"/>
  <c r="C81" i="16" s="1"/>
  <c r="C82" i="16" s="1"/>
  <c r="C83" i="16" s="1"/>
  <c r="C60" i="16"/>
  <c r="C61" i="16" s="1"/>
  <c r="C62" i="16" s="1"/>
  <c r="C63" i="16" s="1"/>
  <c r="C64" i="16" s="1"/>
  <c r="C65" i="16" s="1"/>
  <c r="C66" i="16" s="1"/>
  <c r="C67" i="16" s="1"/>
  <c r="C68" i="16" s="1"/>
  <c r="C69" i="16" s="1"/>
  <c r="C70" i="16" s="1"/>
  <c r="C71" i="16" s="1"/>
  <c r="C48" i="16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C59" i="16" s="1"/>
  <c r="C36" i="16"/>
  <c r="C37" i="16" s="1"/>
  <c r="C38" i="16" s="1"/>
  <c r="C39" i="16" s="1"/>
  <c r="C40" i="16" s="1"/>
  <c r="C41" i="16" s="1"/>
  <c r="C42" i="16" s="1"/>
  <c r="C43" i="16" s="1"/>
  <c r="C44" i="16" s="1"/>
  <c r="C45" i="16" s="1"/>
  <c r="C46" i="16" s="1"/>
  <c r="C47" i="16" s="1"/>
  <c r="C24" i="16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C12" i="16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5" i="16"/>
  <c r="F31" i="11" s="1"/>
  <c r="E30" i="11"/>
  <c r="D30" i="11"/>
  <c r="C30" i="11"/>
  <c r="F30" i="11" s="1"/>
  <c r="B30" i="11"/>
  <c r="B14" i="11" s="1"/>
  <c r="F21" i="11"/>
  <c r="E21" i="11"/>
  <c r="D21" i="11"/>
  <c r="D14" i="11" s="1"/>
  <c r="C21" i="11"/>
  <c r="B21" i="11"/>
  <c r="E15" i="11"/>
  <c r="D15" i="11"/>
  <c r="C15" i="11"/>
  <c r="B15" i="11"/>
  <c r="E13" i="11"/>
  <c r="C13" i="11"/>
  <c r="C31" i="2" s="1"/>
  <c r="E30" i="10"/>
  <c r="D30" i="10"/>
  <c r="C30" i="10"/>
  <c r="C30" i="2" s="1"/>
  <c r="F30" i="2" s="1"/>
  <c r="F14" i="2" s="1"/>
  <c r="B30" i="10"/>
  <c r="D13" i="10" s="1"/>
  <c r="F21" i="10"/>
  <c r="E21" i="10"/>
  <c r="D21" i="10"/>
  <c r="D14" i="10" s="1"/>
  <c r="C21" i="10"/>
  <c r="C13" i="10" s="1"/>
  <c r="B21" i="10"/>
  <c r="E15" i="10"/>
  <c r="D15" i="10"/>
  <c r="C15" i="10"/>
  <c r="B15" i="10"/>
  <c r="E13" i="10"/>
  <c r="E31" i="2"/>
  <c r="D31" i="2"/>
  <c r="B31" i="2"/>
  <c r="E30" i="2"/>
  <c r="D30" i="2"/>
  <c r="D14" i="2" s="1"/>
  <c r="E29" i="2"/>
  <c r="D29" i="2"/>
  <c r="D13" i="2" s="1"/>
  <c r="C29" i="2"/>
  <c r="B29" i="2"/>
  <c r="F21" i="2"/>
  <c r="E21" i="2"/>
  <c r="E13" i="2" s="1"/>
  <c r="D21" i="2"/>
  <c r="C21" i="2"/>
  <c r="B21" i="2"/>
  <c r="E15" i="2"/>
  <c r="C13" i="2"/>
  <c r="H19" i="1"/>
  <c r="H35" i="1" s="1"/>
  <c r="H51" i="1" s="1"/>
  <c r="H67" i="1" s="1"/>
  <c r="H83" i="1" s="1"/>
  <c r="G19" i="1"/>
  <c r="G35" i="1" s="1"/>
  <c r="G51" i="1" s="1"/>
  <c r="G67" i="1" s="1"/>
  <c r="G83" i="1" s="1"/>
  <c r="F19" i="1"/>
  <c r="F35" i="1" s="1"/>
  <c r="F51" i="1" s="1"/>
  <c r="F67" i="1" s="1"/>
  <c r="F83" i="1" s="1"/>
  <c r="E19" i="1"/>
  <c r="E35" i="1" s="1"/>
  <c r="E51" i="1" s="1"/>
  <c r="E67" i="1" s="1"/>
  <c r="E83" i="1" s="1"/>
  <c r="D19" i="1"/>
  <c r="D35" i="1" s="1"/>
  <c r="D51" i="1" s="1"/>
  <c r="D67" i="1" s="1"/>
  <c r="D83" i="1" s="1"/>
  <c r="C19" i="1"/>
  <c r="C35" i="1" s="1"/>
  <c r="C51" i="1" s="1"/>
  <c r="C67" i="1" s="1"/>
  <c r="C83" i="1" s="1"/>
  <c r="G37" i="20" l="1"/>
  <c r="E14" i="2"/>
  <c r="E16" i="2" s="1"/>
  <c r="G19" i="20"/>
  <c r="G9" i="20"/>
  <c r="C20" i="20"/>
  <c r="G20" i="20" s="1"/>
  <c r="B15" i="2"/>
  <c r="G39" i="20"/>
  <c r="C18" i="20"/>
  <c r="G18" i="20" s="1"/>
  <c r="G51" i="20"/>
  <c r="D16" i="10"/>
  <c r="B13" i="10" s="1"/>
  <c r="B16" i="10" s="1"/>
  <c r="C6" i="16"/>
  <c r="C7" i="16" s="1"/>
  <c r="C8" i="16" s="1"/>
  <c r="C9" i="16" s="1"/>
  <c r="C10" i="16" s="1"/>
  <c r="C11" i="16" s="1"/>
  <c r="G40" i="20"/>
  <c r="C55" i="20"/>
  <c r="G7" i="20"/>
  <c r="G11" i="20"/>
  <c r="G13" i="20"/>
  <c r="G15" i="20"/>
  <c r="G42" i="20"/>
  <c r="G44" i="20"/>
  <c r="G46" i="20"/>
  <c r="G52" i="20"/>
  <c r="B13" i="2"/>
  <c r="B16" i="2" s="1"/>
  <c r="B30" i="2"/>
  <c r="B14" i="2" s="1"/>
  <c r="D15" i="2"/>
  <c r="D16" i="2" s="1"/>
  <c r="E14" i="11"/>
  <c r="G17" i="20"/>
  <c r="G21" i="20"/>
  <c r="G38" i="20"/>
  <c r="G6" i="20"/>
  <c r="G8" i="20"/>
  <c r="G10" i="20"/>
  <c r="G12" i="20"/>
  <c r="G14" i="20"/>
  <c r="G16" i="20"/>
  <c r="G43" i="20"/>
  <c r="G45" i="20"/>
  <c r="G47" i="20"/>
  <c r="K47" i="20"/>
  <c r="G48" i="20"/>
  <c r="K48" i="20"/>
  <c r="G49" i="20"/>
  <c r="K49" i="20"/>
  <c r="G50" i="20"/>
  <c r="K50" i="20"/>
  <c r="K54" i="20"/>
  <c r="H54" i="20" s="1"/>
  <c r="F55" i="20"/>
  <c r="F14" i="11"/>
  <c r="B14" i="10"/>
  <c r="F30" i="10"/>
  <c r="F14" i="10" s="1"/>
  <c r="E14" i="10"/>
  <c r="E16" i="10" s="1"/>
  <c r="D13" i="11"/>
  <c r="D16" i="11" s="1"/>
  <c r="B13" i="11" s="1"/>
  <c r="B16" i="11" s="1"/>
  <c r="F15" i="11"/>
  <c r="H17" i="19"/>
  <c r="H19" i="19"/>
  <c r="H21" i="19"/>
  <c r="F31" i="2"/>
  <c r="F15" i="2" s="1"/>
  <c r="C15" i="2"/>
  <c r="E16" i="11"/>
  <c r="F29" i="2"/>
  <c r="F13" i="2" s="1"/>
  <c r="F29" i="10"/>
  <c r="F13" i="10" s="1"/>
  <c r="F31" i="10"/>
  <c r="F15" i="10" s="1"/>
  <c r="F29" i="11"/>
  <c r="F13" i="11" s="1"/>
  <c r="F16" i="11" s="1"/>
  <c r="C14" i="2"/>
  <c r="C14" i="10"/>
  <c r="C16" i="10" s="1"/>
  <c r="C14" i="11"/>
  <c r="C16" i="11" s="1"/>
  <c r="E54" i="20"/>
  <c r="C54" i="20"/>
  <c r="F54" i="20"/>
  <c r="D54" i="20"/>
  <c r="H24" i="19"/>
  <c r="H26" i="19"/>
  <c r="H28" i="19"/>
  <c r="H30" i="19"/>
  <c r="H32" i="19"/>
  <c r="H34" i="19"/>
  <c r="H36" i="19"/>
  <c r="H37" i="19"/>
  <c r="H38" i="19"/>
  <c r="H39" i="19"/>
  <c r="H40" i="19"/>
  <c r="H41" i="19"/>
  <c r="H23" i="19"/>
  <c r="H25" i="19"/>
  <c r="H27" i="19"/>
  <c r="H29" i="19"/>
  <c r="H31" i="19"/>
  <c r="H33" i="19"/>
  <c r="H35" i="19"/>
  <c r="H55" i="19"/>
  <c r="G55" i="20" l="1"/>
  <c r="C16" i="2"/>
  <c r="F16" i="10"/>
  <c r="G54" i="20"/>
  <c r="F16" i="2"/>
</calcChain>
</file>

<file path=xl/sharedStrings.xml><?xml version="1.0" encoding="utf-8"?>
<sst xmlns="http://schemas.openxmlformats.org/spreadsheetml/2006/main" count="774" uniqueCount="260">
  <si>
    <t>CUI-CAE puis PEC</t>
  </si>
  <si>
    <t>flux observé</t>
  </si>
  <si>
    <t>flux cumulé observé</t>
  </si>
  <si>
    <t>Personnes de 55 ans ou plus</t>
  </si>
  <si>
    <t>jan</t>
  </si>
  <si>
    <t>fév</t>
  </si>
  <si>
    <t>mar</t>
  </si>
  <si>
    <t>avr</t>
  </si>
  <si>
    <t>mai</t>
  </si>
  <si>
    <t>juin</t>
  </si>
  <si>
    <t>juil</t>
  </si>
  <si>
    <t>aout</t>
  </si>
  <si>
    <t>sept</t>
  </si>
  <si>
    <t>oct</t>
  </si>
  <si>
    <t>nov</t>
  </si>
  <si>
    <t>déc</t>
  </si>
  <si>
    <t>Ensemble des entrées initiales</t>
  </si>
  <si>
    <t>fev</t>
  </si>
  <si>
    <t>Hors ACI</t>
  </si>
  <si>
    <t>Part des seniors parmi les entrées</t>
  </si>
  <si>
    <t>Champ : France entière.</t>
  </si>
  <si>
    <t>Source : ASP, traitement Dares.</t>
  </si>
  <si>
    <t>Dispositifs : CUI-CAE : contrat unique d’insertion non marchand.PEC : parcours emplois compétences (depuis janvier 2018). IAE : contrat d’insertion
par l’activité économique.</t>
  </si>
  <si>
    <t>Ensemble IAE</t>
  </si>
  <si>
    <t>IAE</t>
  </si>
  <si>
    <t>50-54 ans</t>
  </si>
  <si>
    <t>55-59 ans</t>
  </si>
  <si>
    <t>60-64 ans</t>
  </si>
  <si>
    <t>65-69 ans</t>
  </si>
  <si>
    <t>55-64 ans</t>
  </si>
  <si>
    <t>Population totale</t>
  </si>
  <si>
    <t>Taux d'activité</t>
  </si>
  <si>
    <t>Taux d'emploi</t>
  </si>
  <si>
    <t>Proportion de retraités ou préretraités cumulant un emploi</t>
  </si>
  <si>
    <t>-</t>
  </si>
  <si>
    <t>Part de chômage</t>
  </si>
  <si>
    <t>Taux de chômage</t>
  </si>
  <si>
    <t>Part du halo autour du chômage</t>
  </si>
  <si>
    <t>Taux d'inactivité</t>
  </si>
  <si>
    <t xml:space="preserve">    dont préretraites totales (2)</t>
  </si>
  <si>
    <t xml:space="preserve">    dont dispense de recherche d'emploi indemnisée (2)</t>
  </si>
  <si>
    <t xml:space="preserve">    dont retraite anticipée (2)</t>
  </si>
  <si>
    <t xml:space="preserve">    dont autres inactifs</t>
  </si>
  <si>
    <t>Population totale (1)</t>
  </si>
  <si>
    <t>Taux d'activité (1)</t>
  </si>
  <si>
    <t>Taux d'emploi (1)</t>
  </si>
  <si>
    <t>Proportion de retraités cumulant un emploi</t>
  </si>
  <si>
    <t>Part de chômage (1)</t>
  </si>
  <si>
    <t>Taux de chômage (1)</t>
  </si>
  <si>
    <t>Part du halo autour du chômage (1)</t>
  </si>
  <si>
    <t>Taux d'inactivité (1)</t>
  </si>
  <si>
    <t xml:space="preserve">Graphiques taux d'emploi 55-64 ans </t>
  </si>
  <si>
    <t>concepts BIT, âge exact</t>
  </si>
  <si>
    <t>taux d'emploi France métropolitaine</t>
  </si>
  <si>
    <t>taux d'emploi "sous-jacent" France métropolitaine</t>
  </si>
  <si>
    <t xml:space="preserve">taux d'emploi </t>
  </si>
  <si>
    <t xml:space="preserve">taux d'emploi "sous-jacent" 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</si>
  <si>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</si>
  <si>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</si>
  <si>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</si>
  <si>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</si>
  <si>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</si>
  <si>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</si>
  <si>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</si>
  <si>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</si>
  <si>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</si>
  <si>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</si>
  <si>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</si>
  <si>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</si>
  <si>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</si>
  <si>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</si>
  <si>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</si>
  <si>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</si>
  <si>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</si>
  <si>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</si>
  <si>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</si>
  <si>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</si>
  <si>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</si>
  <si>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</si>
  <si>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</si>
  <si>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</si>
  <si>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</si>
  <si>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</si>
  <si>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</si>
  <si>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</si>
  <si>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</si>
  <si>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</si>
  <si>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</si>
  <si>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</si>
  <si>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</si>
  <si>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</si>
  <si>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</si>
  <si>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</si>
  <si>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</si>
  <si>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</si>
  <si>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</si>
  <si>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</si>
  <si>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</si>
  <si>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</si>
  <si>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</si>
  <si>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</si>
  <si>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</si>
  <si>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</si>
  <si>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</si>
  <si>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</si>
  <si>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</si>
  <si>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</si>
  <si>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</si>
  <si>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</si>
  <si>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</si>
  <si>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</si>
  <si>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</si>
  <si>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</si>
  <si>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</si>
  <si>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</si>
  <si>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</si>
  <si>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</si>
  <si>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</si>
  <si>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</si>
  <si>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</si>
  <si>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</si>
  <si>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</si>
  <si>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</si>
  <si>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Graphiques taux d'emploi par tranche d'âge quinquennale</t>
  </si>
  <si>
    <t>France métro</t>
  </si>
  <si>
    <t>France entière à partir de 2014</t>
  </si>
  <si>
    <t>55-59 ans (échelle de droite) France métropolitaine</t>
  </si>
  <si>
    <t>60-64 ans (échelle de gauche) France métropolitaine</t>
  </si>
  <si>
    <t>65-69 ans (échelle de gauche) France métropolitaine</t>
  </si>
  <si>
    <t>55-59 ans (échelle de droite)</t>
  </si>
  <si>
    <t xml:space="preserve">60-64 ans (échelle de gauche) </t>
  </si>
  <si>
    <t>65-69 ans (échelle de gauche)</t>
  </si>
  <si>
    <t>Graphiques taux de chômage 55 ans ou plus et de l'ensemble de la population active</t>
  </si>
  <si>
    <t>France métropolitaine</t>
  </si>
  <si>
    <t xml:space="preserve">France entière </t>
  </si>
  <si>
    <t>55 ans ou plus</t>
  </si>
  <si>
    <t>Ensemble des actifs</t>
  </si>
  <si>
    <t>Taux de chômage des 55 ans ou plus</t>
  </si>
  <si>
    <t>concepts BIT, France entière</t>
  </si>
  <si>
    <t>Niveau</t>
  </si>
  <si>
    <t>Evolution trimestrielle</t>
  </si>
  <si>
    <t>Evolution annuelle</t>
  </si>
  <si>
    <t>T2.2019</t>
  </si>
  <si>
    <t>T2.2019 / T1.2019</t>
  </si>
  <si>
    <t>T2.2019 / T2.2018</t>
  </si>
  <si>
    <t>T2.2018 / T2.2017</t>
  </si>
  <si>
    <t xml:space="preserve">   dont hommes</t>
  </si>
  <si>
    <t xml:space="preserve">   dont femmes</t>
  </si>
  <si>
    <t>Demandeurs d’emploi en catégorie a* de 55 ans ou plus (données cvs-cjo)</t>
  </si>
  <si>
    <t>Effectifs</t>
  </si>
  <si>
    <t>Évolution trimestrielle</t>
  </si>
  <si>
    <t>Évolution annuelle</t>
  </si>
  <si>
    <t>T2 2019</t>
  </si>
  <si>
    <t>T2 2019 / T1 2019</t>
  </si>
  <si>
    <t>T2 2019 / T2 2018</t>
  </si>
  <si>
    <t>T2 2018 / T2 2017</t>
  </si>
  <si>
    <t>milliers</t>
  </si>
  <si>
    <t>%</t>
  </si>
  <si>
    <t>hommes</t>
  </si>
  <si>
    <t>femmes</t>
  </si>
  <si>
    <t>Tous âges confondus</t>
  </si>
  <si>
    <t>Demandeurs d’emploi en catégories a, b, c*** de 55 ans ou plus (données cvs-cjo)</t>
  </si>
  <si>
    <t>inscrits depuis 6 mois et plus</t>
  </si>
  <si>
    <t>inscrits depuis 12 mois et plus</t>
  </si>
  <si>
    <t>inscrits depuis 24 mois et plus</t>
  </si>
  <si>
    <t>Durée d’inscription des demandeurs d’emploi en catégories
A, B, C** de 55 ans ou plus (données CVS-CJO)</t>
  </si>
  <si>
    <t>Variation trimestrielle</t>
  </si>
  <si>
    <t>Variation annuelle</t>
  </si>
  <si>
    <t>jours</t>
  </si>
  <si>
    <t>Durée d'inscription à la sortie, en jours</t>
  </si>
  <si>
    <t>Nombre d'actifs occupés</t>
  </si>
  <si>
    <t>Part du temps partiel dans l'emploi</t>
  </si>
  <si>
    <t>Taux de sous-emploi</t>
  </si>
  <si>
    <t>Part des non salariés dans l'emploi</t>
  </si>
  <si>
    <t>Part de la fonction publique dans l'emploi</t>
  </si>
  <si>
    <t>Part des contrats temporaires dans l'emploi salarié</t>
  </si>
  <si>
    <t>Nombre de seniors en emploi aidé (données brutes en fin d'année)</t>
  </si>
  <si>
    <t>En milliers</t>
  </si>
  <si>
    <t>Répartition des seniors dans les dispositifs (%)</t>
  </si>
  <si>
    <t>part des seniors dans chaque dispositif (%)</t>
  </si>
  <si>
    <t>Contrat aidé</t>
  </si>
  <si>
    <t>CUI-CAE</t>
  </si>
  <si>
    <t>PEC</t>
  </si>
  <si>
    <t>CUI-CIE</t>
  </si>
  <si>
    <t>Insertion par l'activité économique</t>
  </si>
  <si>
    <t>Contrat en alternance</t>
  </si>
  <si>
    <t>Contrat de professionnalisation</t>
  </si>
  <si>
    <t>Autre emploi aidé</t>
  </si>
  <si>
    <t>Dispositif ciblé sur les territoires en difficulté</t>
  </si>
  <si>
    <t>Aide aux chômeurs créateurs d'entreprise</t>
  </si>
  <si>
    <t>Ensemble</t>
  </si>
  <si>
    <t>Champ : France entière</t>
  </si>
  <si>
    <t>Embauches de seniors en emploi aidé</t>
  </si>
  <si>
    <t>Part des seniors parmi les embauches en emploi aidé (%)</t>
  </si>
  <si>
    <t>Embauches de seniors en contrat aidé</t>
  </si>
  <si>
    <t>Part des seniors parmi les embauches en contrat aidé (%)</t>
  </si>
  <si>
    <t>Entrées en CSP des 55 ans ou plus.</t>
  </si>
  <si>
    <r>
      <t>Source : FHS exhaustif (</t>
    </r>
    <r>
      <rPr>
        <sz val="10"/>
        <color indexed="10"/>
        <rFont val="Times New Roman"/>
        <family val="1"/>
      </rPr>
      <t>T1 2019</t>
    </r>
    <r>
      <rPr>
        <sz val="10"/>
        <color indexed="8"/>
        <rFont val="Times New Roman"/>
        <family val="1"/>
      </rPr>
      <t>) - Pôle emploi. Données brutes. Âge en fin de mois.</t>
    </r>
  </si>
  <si>
    <t>Champ : France entière (hors Mayotte).</t>
  </si>
  <si>
    <t>Dates</t>
  </si>
  <si>
    <t>entrées</t>
  </si>
  <si>
    <t>cumul / an</t>
  </si>
  <si>
    <t>Mois graph</t>
  </si>
  <si>
    <t>août</t>
  </si>
  <si>
    <t>Entrées en retraite anticipée pour carrière longue</t>
  </si>
  <si>
    <t>racl</t>
  </si>
  <si>
    <t>Les cessations anticipees d’activité en France entière</t>
  </si>
  <si>
    <t>Nombre de bénéficiaires de cessations anticipées d’activité par grandes catégories de dispositifs (effectifs à fin décembre) entre 1968 et 2018</t>
  </si>
  <si>
    <t>stock  fin décembre</t>
  </si>
  <si>
    <t xml:space="preserve">Autres retraites anticipées </t>
  </si>
  <si>
    <t>Total RA</t>
  </si>
  <si>
    <t>Total CAA</t>
  </si>
  <si>
    <t>Les préretraites totales correspondent à : AS-FNE, ARPE, CATS, CAATA.</t>
  </si>
  <si>
    <t>À partir de 2003, le champ est France entière pour tous les dispositifs. Avant, les données de préretraites et de DRE ne portent que sur la France métropolitaine.</t>
  </si>
  <si>
    <t>Sources : FNA - Pôle emploi (AS-FNE, ARPE, DRE), Fichiers CATS - Pôle emploi (CATS), CRAMTS / DSS (CAATA), modèle Prisme - Cnav (RA) ; calculs Dares.</t>
  </si>
  <si>
    <t>Nombre de bénéficiaires de cessations anticipées d’activité par grandes catégories de dispositifs (effectifs à fin décembre) entre 1968 et 2018  rapporté à la population des 55-64 ans</t>
  </si>
  <si>
    <t>stock  fin décembre en % de la population des 55-64 ans</t>
  </si>
  <si>
    <t>Total</t>
  </si>
  <si>
    <t>Population des 55-64 ans (au 1er janvier de l'année A+1) - France métro avant 2003</t>
  </si>
  <si>
    <t>55-59</t>
  </si>
  <si>
    <t>60-64</t>
  </si>
  <si>
    <t>Sources : FNA - Pôle emploi (AS-FNE, ARPE, DRE), Fichiers CATS - Pôle emploi (CATS), CRAMTS / DSS (CAATA), modèle Prisme - Cnav (RA), Insee (estimations de population arrêtées à fin 2018) ; calculs Dares.</t>
  </si>
  <si>
    <t>Taux d'emploi par sexe, âge et nationalité (%) [lfsq_ergan]</t>
  </si>
  <si>
    <t>2018 (pour données eurostat ET OCDE)</t>
  </si>
  <si>
    <t>55 à 64 ans</t>
  </si>
  <si>
    <t>55 à 59 ans</t>
  </si>
  <si>
    <t>60 à 64 ans</t>
  </si>
  <si>
    <t>Luxembourg</t>
  </si>
  <si>
    <t>Grèce</t>
  </si>
  <si>
    <t>Belgique</t>
  </si>
  <si>
    <t>Roumanie</t>
  </si>
  <si>
    <t>Pologne</t>
  </si>
  <si>
    <t>Espagne</t>
  </si>
  <si>
    <t>Autriche</t>
  </si>
  <si>
    <t>Italie</t>
  </si>
  <si>
    <t>France</t>
  </si>
  <si>
    <t>Slovaquie</t>
  </si>
  <si>
    <t>Irlande</t>
  </si>
  <si>
    <t>Etats-Unis</t>
  </si>
  <si>
    <t>Hongrie</t>
  </si>
  <si>
    <t>Portugal</t>
  </si>
  <si>
    <t>Zone euro (19 pays)</t>
  </si>
  <si>
    <t>Union européenne (28 pays)</t>
  </si>
  <si>
    <t>Union européenne (15 pays)</t>
  </si>
  <si>
    <t>République tchèque</t>
  </si>
  <si>
    <t>Bulgarie</t>
  </si>
  <si>
    <t>Royaume-Uni</t>
  </si>
  <si>
    <t>Pays-Bas</t>
  </si>
  <si>
    <t>Finlande</t>
  </si>
  <si>
    <t>Allemagne</t>
  </si>
  <si>
    <t>Danemark</t>
  </si>
  <si>
    <t xml:space="preserve">Allemagne </t>
  </si>
  <si>
    <t>Japon</t>
  </si>
  <si>
    <t>Suède</t>
  </si>
  <si>
    <t xml:space="preserve">Sources : Eurostat (2017), OCDE (2017, Etats-Unis et Japon) </t>
  </si>
  <si>
    <t>Principaux indicateurs sur l'activité des seniors en 2018</t>
  </si>
  <si>
    <t>Principaux indicateurs d'activité sur les hommes en 2018</t>
  </si>
  <si>
    <t>Principaux indicateurs d'activité sur les femmes en 2018</t>
  </si>
  <si>
    <t>Caractéristiques des emplois en 2018</t>
  </si>
  <si>
    <t>Graphique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</si>
</sst>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0.0"/>
    <numFmt numFmtId="167" formatCode="_-* #,##0.00\ _F_-;\-* #,##0.00\ _F_-;_-* &quot;-&quot;??\ _F_-;_-@_-"/>
    <numFmt numFmtId="168" formatCode="_-* #,##0\ _€_-;\-* #,##0\ _€_-;_-* &quot;-&quot;??\ _€_-;_-@_-"/>
    <numFmt numFmtId="169" formatCode="_-* #,##0.0\ _€_-;\-* #,##0.0\ _€_-;_-* &quot;-&quot;??\ _€_-;_-@_-"/>
    <numFmt numFmtId="170" formatCode="[$-40C]mmm\-yy;@"/>
    <numFmt numFmtId="171" formatCode="\+0.0;\-0.0"/>
    <numFmt numFmtId="172" formatCode="#,##0.0"/>
    <numFmt numFmtId="173" formatCode="_-* #,##0.0\ _z_ł_-;\-* #,##0.0\ _z_ł_-;_-* &quot;-&quot;??\ _z_ł_-;_-@_-"/>
  </numFmts>
  <fonts count="68"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 tint="0.39997558519241921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10"/>
      <color indexed="57"/>
      <name val="Arial"/>
      <family val="2"/>
    </font>
    <font>
      <b/>
      <sz val="8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b/>
      <sz val="10"/>
      <color theme="4"/>
      <name val="Arial"/>
      <family val="2"/>
    </font>
    <font>
      <sz val="10"/>
      <color rgb="FFFF0000"/>
      <name val="MS Sans Serif"/>
      <family val="2"/>
    </font>
    <font>
      <sz val="10"/>
      <name val="Arial"/>
    </font>
    <font>
      <b/>
      <sz val="12"/>
      <name val="Arial"/>
      <family val="2"/>
    </font>
    <font>
      <i/>
      <sz val="11"/>
      <color indexed="8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Cambria"/>
      <family val="1"/>
      <scheme val="major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Helvetica-Condensed-Light"/>
    </font>
    <font>
      <i/>
      <sz val="8"/>
      <name val="Times New Roman"/>
      <family val="1"/>
    </font>
    <font>
      <b/>
      <sz val="10"/>
      <name val="Helvetica-Condensed-Light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i/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8"/>
      <name val="Times New Roman"/>
      <family val="1"/>
    </font>
    <font>
      <sz val="10"/>
      <name val="Arial(W1)"/>
      <family val="2"/>
    </font>
    <font>
      <sz val="9"/>
      <name val="Arial(W1)"/>
      <family val="2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name val="Arial(W1)"/>
      <family val="2"/>
    </font>
  </fonts>
  <fills count="3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0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9" fillId="0" borderId="0"/>
    <xf numFmtId="0" fontId="4" fillId="0" borderId="0"/>
    <xf numFmtId="0" fontId="29" fillId="0" borderId="0"/>
    <xf numFmtId="164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1" borderId="34" applyNumberFormat="0" applyAlignment="0" applyProtection="0"/>
    <xf numFmtId="0" fontId="52" fillId="0" borderId="35" applyNumberFormat="0" applyFill="0" applyAlignment="0" applyProtection="0"/>
    <xf numFmtId="0" fontId="2" fillId="32" borderId="36" applyNumberFormat="0" applyFont="0" applyAlignment="0" applyProtection="0"/>
    <xf numFmtId="0" fontId="53" fillId="18" borderId="34" applyNumberFormat="0" applyAlignment="0" applyProtection="0"/>
    <xf numFmtId="0" fontId="54" fillId="14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5" fillId="33" borderId="0" applyNumberFormat="0" applyBorder="0" applyAlignment="0" applyProtection="0"/>
    <xf numFmtId="0" fontId="56" fillId="15" borderId="0" applyNumberFormat="0" applyBorder="0" applyAlignment="0" applyProtection="0"/>
    <xf numFmtId="0" fontId="57" fillId="31" borderId="3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8" applyNumberFormat="0" applyFill="0" applyAlignment="0" applyProtection="0"/>
    <xf numFmtId="0" fontId="61" fillId="0" borderId="39" applyNumberFormat="0" applyFill="0" applyAlignment="0" applyProtection="0"/>
    <xf numFmtId="0" fontId="62" fillId="0" borderId="4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34" borderId="42" applyNumberFormat="0" applyAlignment="0" applyProtection="0"/>
  </cellStyleXfs>
  <cellXfs count="310">
    <xf numFmtId="0" fontId="0" fillId="0" borderId="0" xfId="0"/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1" applyProtection="1">
      <protection locked="0"/>
    </xf>
    <xf numFmtId="0" fontId="2" fillId="0" borderId="0" xfId="0" applyFont="1" applyProtection="1">
      <protection locked="0"/>
    </xf>
    <xf numFmtId="165" fontId="2" fillId="0" borderId="0" xfId="2" applyNumberFormat="1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1" applyFont="1" applyProtection="1">
      <protection locked="0"/>
    </xf>
    <xf numFmtId="0" fontId="9" fillId="0" borderId="0" xfId="1" applyFont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3" fontId="2" fillId="0" borderId="0" xfId="1" applyNumberFormat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2" fillId="2" borderId="0" xfId="0" applyNumberFormat="1" applyFont="1" applyFill="1" applyProtection="1">
      <protection locked="0"/>
    </xf>
    <xf numFmtId="0" fontId="10" fillId="0" borderId="0" xfId="1" applyNumberFormat="1" applyFont="1" applyFill="1" applyBorder="1" applyProtection="1">
      <protection locked="0"/>
    </xf>
    <xf numFmtId="1" fontId="2" fillId="2" borderId="0" xfId="0" applyNumberFormat="1" applyFont="1" applyFill="1" applyProtection="1">
      <protection locked="0"/>
    </xf>
    <xf numFmtId="1" fontId="2" fillId="0" borderId="0" xfId="0" applyNumberFormat="1" applyFont="1" applyProtection="1">
      <protection locked="0"/>
    </xf>
    <xf numFmtId="3" fontId="3" fillId="0" borderId="0" xfId="1" applyNumberFormat="1" applyFont="1" applyProtection="1">
      <protection locked="0"/>
    </xf>
    <xf numFmtId="3" fontId="11" fillId="0" borderId="0" xfId="1" applyNumberFormat="1" applyFont="1" applyProtection="1">
      <protection locked="0"/>
    </xf>
    <xf numFmtId="166" fontId="2" fillId="2" borderId="0" xfId="0" applyNumberFormat="1" applyFont="1" applyFill="1" applyProtection="1">
      <protection locked="0"/>
    </xf>
    <xf numFmtId="166" fontId="2" fillId="0" borderId="0" xfId="0" applyNumberFormat="1" applyFont="1" applyProtection="1">
      <protection locked="0"/>
    </xf>
    <xf numFmtId="0" fontId="2" fillId="0" borderId="0" xfId="1" applyFont="1" applyProtection="1">
      <protection locked="0"/>
    </xf>
    <xf numFmtId="0" fontId="2" fillId="0" borderId="0" xfId="1" applyAlignment="1" applyProtection="1">
      <protection locked="0"/>
    </xf>
    <xf numFmtId="0" fontId="0" fillId="0" borderId="0" xfId="0" applyFont="1" applyProtection="1">
      <protection locked="0"/>
    </xf>
    <xf numFmtId="3" fontId="2" fillId="3" borderId="0" xfId="0" applyNumberFormat="1" applyFont="1" applyFill="1" applyBorder="1" applyProtection="1">
      <protection locked="0"/>
    </xf>
    <xf numFmtId="1" fontId="2" fillId="0" borderId="0" xfId="1" applyNumberFormat="1" applyProtection="1">
      <protection locked="0"/>
    </xf>
    <xf numFmtId="0" fontId="12" fillId="0" borderId="0" xfId="0" applyFont="1" applyProtection="1">
      <protection locked="0"/>
    </xf>
    <xf numFmtId="166" fontId="0" fillId="3" borderId="0" xfId="0" applyNumberFormat="1" applyFont="1" applyFill="1" applyProtection="1">
      <protection locked="0"/>
    </xf>
    <xf numFmtId="166" fontId="0" fillId="0" borderId="0" xfId="0" applyNumberFormat="1" applyFont="1" applyProtection="1">
      <protection locked="0"/>
    </xf>
    <xf numFmtId="0" fontId="6" fillId="0" borderId="0" xfId="1" applyFont="1" applyProtection="1">
      <protection locked="0"/>
    </xf>
    <xf numFmtId="0" fontId="14" fillId="0" borderId="0" xfId="6" applyFont="1"/>
    <xf numFmtId="0" fontId="13" fillId="0" borderId="0" xfId="6"/>
    <xf numFmtId="0" fontId="2" fillId="0" borderId="1" xfId="6" applyFont="1" applyBorder="1"/>
    <xf numFmtId="0" fontId="2" fillId="0" borderId="2" xfId="6" applyFont="1" applyBorder="1" applyAlignment="1">
      <alignment horizontal="center"/>
    </xf>
    <xf numFmtId="0" fontId="2" fillId="0" borderId="3" xfId="6" applyFont="1" applyBorder="1" applyAlignment="1">
      <alignment horizontal="center"/>
    </xf>
    <xf numFmtId="0" fontId="2" fillId="0" borderId="4" xfId="6" applyFont="1" applyBorder="1" applyAlignment="1">
      <alignment horizontal="center"/>
    </xf>
    <xf numFmtId="0" fontId="2" fillId="0" borderId="4" xfId="6" applyFont="1" applyFill="1" applyBorder="1" applyAlignment="1">
      <alignment horizontal="center"/>
    </xf>
    <xf numFmtId="0" fontId="2" fillId="0" borderId="5" xfId="6" applyFont="1" applyBorder="1"/>
    <xf numFmtId="168" fontId="2" fillId="0" borderId="6" xfId="7" applyNumberFormat="1" applyFont="1" applyBorder="1" applyAlignment="1">
      <alignment horizontal="center"/>
    </xf>
    <xf numFmtId="168" fontId="2" fillId="0" borderId="1" xfId="7" applyNumberFormat="1" applyFont="1" applyBorder="1" applyAlignment="1">
      <alignment horizontal="center"/>
    </xf>
    <xf numFmtId="168" fontId="2" fillId="0" borderId="7" xfId="7" applyNumberFormat="1" applyFont="1" applyBorder="1" applyAlignment="1">
      <alignment horizontal="center"/>
    </xf>
    <xf numFmtId="168" fontId="2" fillId="0" borderId="8" xfId="7" applyNumberFormat="1" applyFont="1" applyBorder="1" applyAlignment="1">
      <alignment horizontal="center"/>
    </xf>
    <xf numFmtId="169" fontId="2" fillId="0" borderId="9" xfId="6" applyNumberFormat="1" applyFont="1" applyBorder="1" applyAlignment="1">
      <alignment horizontal="center"/>
    </xf>
    <xf numFmtId="169" fontId="2" fillId="0" borderId="5" xfId="6" applyNumberFormat="1" applyFont="1" applyBorder="1" applyAlignment="1">
      <alignment horizontal="center"/>
    </xf>
    <xf numFmtId="169" fontId="2" fillId="0" borderId="0" xfId="6" applyNumberFormat="1" applyFont="1" applyBorder="1" applyAlignment="1">
      <alignment horizontal="center"/>
    </xf>
    <xf numFmtId="169" fontId="2" fillId="0" borderId="10" xfId="6" applyNumberFormat="1" applyFont="1" applyBorder="1" applyAlignment="1">
      <alignment horizontal="center"/>
    </xf>
    <xf numFmtId="0" fontId="2" fillId="0" borderId="5" xfId="6" applyFont="1" applyFill="1" applyBorder="1"/>
    <xf numFmtId="0" fontId="2" fillId="0" borderId="11" xfId="6" applyFont="1" applyFill="1" applyBorder="1"/>
    <xf numFmtId="169" fontId="2" fillId="0" borderId="12" xfId="6" applyNumberFormat="1" applyFont="1" applyBorder="1" applyAlignment="1">
      <alignment horizontal="center"/>
    </xf>
    <xf numFmtId="169" fontId="2" fillId="0" borderId="11" xfId="6" applyNumberFormat="1" applyFont="1" applyBorder="1" applyAlignment="1">
      <alignment horizontal="center"/>
    </xf>
    <xf numFmtId="169" fontId="2" fillId="0" borderId="13" xfId="6" applyNumberFormat="1" applyFont="1" applyBorder="1" applyAlignment="1">
      <alignment horizontal="center"/>
    </xf>
    <xf numFmtId="169" fontId="2" fillId="0" borderId="14" xfId="6" applyNumberFormat="1" applyFont="1" applyBorder="1" applyAlignment="1">
      <alignment horizontal="center"/>
    </xf>
    <xf numFmtId="0" fontId="15" fillId="0" borderId="5" xfId="6" applyFont="1" applyBorder="1"/>
    <xf numFmtId="169" fontId="13" fillId="0" borderId="5" xfId="6" applyNumberFormat="1" applyBorder="1"/>
    <xf numFmtId="0" fontId="13" fillId="0" borderId="0" xfId="6" applyFill="1"/>
    <xf numFmtId="0" fontId="15" fillId="0" borderId="11" xfId="6" applyFont="1" applyBorder="1"/>
    <xf numFmtId="169" fontId="13" fillId="0" borderId="11" xfId="6" applyNumberFormat="1" applyBorder="1"/>
    <xf numFmtId="0" fontId="13" fillId="0" borderId="3" xfId="6" applyBorder="1"/>
    <xf numFmtId="0" fontId="13" fillId="0" borderId="3" xfId="6" applyBorder="1" applyAlignment="1">
      <alignment horizontal="center"/>
    </xf>
    <xf numFmtId="0" fontId="13" fillId="0" borderId="2" xfId="6" applyBorder="1" applyAlignment="1">
      <alignment horizontal="center"/>
    </xf>
    <xf numFmtId="0" fontId="13" fillId="0" borderId="1" xfId="6" applyBorder="1"/>
    <xf numFmtId="168" fontId="0" fillId="0" borderId="1" xfId="7" applyNumberFormat="1" applyFont="1" applyBorder="1" applyAlignment="1">
      <alignment horizontal="center"/>
    </xf>
    <xf numFmtId="0" fontId="13" fillId="0" borderId="5" xfId="6" applyBorder="1"/>
    <xf numFmtId="166" fontId="13" fillId="0" borderId="5" xfId="6" applyNumberFormat="1" applyBorder="1" applyAlignment="1">
      <alignment horizontal="center"/>
    </xf>
    <xf numFmtId="0" fontId="16" fillId="0" borderId="0" xfId="6" applyFont="1"/>
    <xf numFmtId="3" fontId="13" fillId="0" borderId="5" xfId="6" applyNumberFormat="1" applyBorder="1"/>
    <xf numFmtId="0" fontId="13" fillId="0" borderId="11" xfId="6" applyBorder="1"/>
    <xf numFmtId="0" fontId="17" fillId="0" borderId="0" xfId="6" applyFont="1"/>
    <xf numFmtId="0" fontId="2" fillId="0" borderId="0" xfId="6" applyFont="1"/>
    <xf numFmtId="166" fontId="13" fillId="0" borderId="0" xfId="6" applyNumberFormat="1" applyFill="1" applyAlignment="1">
      <alignment horizontal="center"/>
    </xf>
    <xf numFmtId="166" fontId="13" fillId="0" borderId="0" xfId="6" applyNumberFormat="1" applyAlignment="1">
      <alignment horizontal="center"/>
    </xf>
    <xf numFmtId="166" fontId="2" fillId="0" borderId="0" xfId="6" applyNumberFormat="1" applyFont="1" applyAlignment="1">
      <alignment horizontal="center"/>
    </xf>
    <xf numFmtId="166" fontId="13" fillId="0" borderId="0" xfId="6" applyNumberFormat="1"/>
    <xf numFmtId="0" fontId="13" fillId="0" borderId="0" xfId="6" applyAlignment="1">
      <alignment horizontal="center"/>
    </xf>
    <xf numFmtId="166" fontId="13" fillId="0" borderId="0" xfId="6" applyNumberFormat="1" applyBorder="1" applyAlignment="1">
      <alignment horizontal="center"/>
    </xf>
    <xf numFmtId="0" fontId="13" fillId="0" borderId="0" xfId="6" applyAlignment="1"/>
    <xf numFmtId="166" fontId="13" fillId="0" borderId="0" xfId="6" applyNumberFormat="1" applyFill="1" applyBorder="1" applyAlignment="1">
      <alignment horizontal="center"/>
    </xf>
    <xf numFmtId="166" fontId="2" fillId="4" borderId="0" xfId="8" applyNumberFormat="1" applyFont="1" applyFill="1" applyBorder="1" applyAlignment="1">
      <alignment horizontal="center"/>
    </xf>
    <xf numFmtId="0" fontId="18" fillId="0" borderId="0" xfId="6" applyFont="1"/>
    <xf numFmtId="0" fontId="13" fillId="5" borderId="6" xfId="6" applyFill="1" applyBorder="1"/>
    <xf numFmtId="0" fontId="13" fillId="5" borderId="1" xfId="6" applyFill="1" applyBorder="1" applyAlignment="1">
      <alignment horizontal="center"/>
    </xf>
    <xf numFmtId="0" fontId="2" fillId="5" borderId="1" xfId="6" applyFont="1" applyFill="1" applyBorder="1" applyAlignment="1">
      <alignment horizontal="center"/>
    </xf>
    <xf numFmtId="166" fontId="13" fillId="5" borderId="1" xfId="6" applyNumberFormat="1" applyFill="1" applyBorder="1" applyAlignment="1">
      <alignment horizontal="center"/>
    </xf>
    <xf numFmtId="166" fontId="13" fillId="5" borderId="7" xfId="6" quotePrefix="1" applyNumberFormat="1" applyFill="1" applyBorder="1" applyAlignment="1">
      <alignment horizontal="center"/>
    </xf>
    <xf numFmtId="166" fontId="13" fillId="5" borderId="8" xfId="6" quotePrefix="1" applyNumberFormat="1" applyFill="1" applyBorder="1" applyAlignment="1">
      <alignment horizontal="center"/>
    </xf>
    <xf numFmtId="0" fontId="13" fillId="5" borderId="9" xfId="6" applyFill="1" applyBorder="1"/>
    <xf numFmtId="166" fontId="13" fillId="5" borderId="5" xfId="6" applyNumberFormat="1" applyFill="1" applyBorder="1" applyAlignment="1">
      <alignment horizontal="center"/>
    </xf>
    <xf numFmtId="166" fontId="13" fillId="5" borderId="0" xfId="6" quotePrefix="1" applyNumberFormat="1" applyFill="1" applyBorder="1" applyAlignment="1">
      <alignment horizontal="center"/>
    </xf>
    <xf numFmtId="166" fontId="13" fillId="5" borderId="10" xfId="6" quotePrefix="1" applyNumberFormat="1" applyFill="1" applyBorder="1" applyAlignment="1">
      <alignment horizontal="center"/>
    </xf>
    <xf numFmtId="0" fontId="13" fillId="5" borderId="12" xfId="6" applyFill="1" applyBorder="1"/>
    <xf numFmtId="166" fontId="13" fillId="5" borderId="11" xfId="6" applyNumberFormat="1" applyFill="1" applyBorder="1" applyAlignment="1">
      <alignment horizontal="center"/>
    </xf>
    <xf numFmtId="166" fontId="13" fillId="5" borderId="13" xfId="6" quotePrefix="1" applyNumberFormat="1" applyFill="1" applyBorder="1" applyAlignment="1">
      <alignment horizontal="center"/>
    </xf>
    <xf numFmtId="166" fontId="13" fillId="5" borderId="14" xfId="6" quotePrefix="1" applyNumberFormat="1" applyFill="1" applyBorder="1" applyAlignment="1">
      <alignment horizontal="center"/>
    </xf>
    <xf numFmtId="0" fontId="19" fillId="0" borderId="0" xfId="1" applyFont="1"/>
    <xf numFmtId="0" fontId="2" fillId="0" borderId="0" xfId="1"/>
    <xf numFmtId="0" fontId="21" fillId="5" borderId="0" xfId="6" applyFont="1" applyFill="1" applyAlignment="1">
      <alignment vertical="center" wrapText="1"/>
    </xf>
    <xf numFmtId="0" fontId="22" fillId="5" borderId="15" xfId="6" applyFont="1" applyFill="1" applyBorder="1" applyAlignment="1">
      <alignment horizontal="center" vertical="center" wrapText="1"/>
    </xf>
    <xf numFmtId="0" fontId="22" fillId="5" borderId="16" xfId="6" applyFont="1" applyFill="1" applyBorder="1" applyAlignment="1">
      <alignment horizontal="center" vertical="center" wrapText="1"/>
    </xf>
    <xf numFmtId="170" fontId="21" fillId="5" borderId="19" xfId="6" applyNumberFormat="1" applyFont="1" applyFill="1" applyBorder="1" applyAlignment="1">
      <alignment horizontal="center" vertical="center" wrapText="1"/>
    </xf>
    <xf numFmtId="0" fontId="21" fillId="5" borderId="20" xfId="6" applyFont="1" applyFill="1" applyBorder="1" applyAlignment="1">
      <alignment horizontal="center" vertical="center" wrapText="1"/>
    </xf>
    <xf numFmtId="0" fontId="21" fillId="5" borderId="21" xfId="6" applyFont="1" applyFill="1" applyBorder="1" applyAlignment="1">
      <alignment horizontal="center" vertical="center" wrapText="1"/>
    </xf>
    <xf numFmtId="0" fontId="23" fillId="0" borderId="0" xfId="6" applyFont="1" applyAlignment="1">
      <alignment vertical="center"/>
    </xf>
    <xf numFmtId="0" fontId="21" fillId="5" borderId="19" xfId="6" applyFont="1" applyFill="1" applyBorder="1" applyAlignment="1">
      <alignment horizontal="center" vertical="center" wrapText="1"/>
    </xf>
    <xf numFmtId="0" fontId="21" fillId="5" borderId="22" xfId="6" applyFont="1" applyFill="1" applyBorder="1" applyAlignment="1">
      <alignment horizontal="center" vertical="center" wrapText="1"/>
    </xf>
    <xf numFmtId="0" fontId="21" fillId="5" borderId="23" xfId="6" applyFont="1" applyFill="1" applyBorder="1" applyAlignment="1">
      <alignment horizontal="center" vertical="center" wrapText="1"/>
    </xf>
    <xf numFmtId="0" fontId="21" fillId="5" borderId="24" xfId="6" applyFont="1" applyFill="1" applyBorder="1" applyAlignment="1">
      <alignment vertical="center"/>
    </xf>
    <xf numFmtId="166" fontId="21" fillId="5" borderId="25" xfId="6" applyNumberFormat="1" applyFont="1" applyFill="1" applyBorder="1" applyAlignment="1">
      <alignment horizontal="right" vertical="center" indent="2"/>
    </xf>
    <xf numFmtId="171" fontId="24" fillId="5" borderId="0" xfId="6" applyNumberFormat="1" applyFont="1" applyFill="1" applyBorder="1" applyAlignment="1">
      <alignment horizontal="right" vertical="center" indent="2"/>
    </xf>
    <xf numFmtId="171" fontId="24" fillId="5" borderId="26" xfId="6" applyNumberFormat="1" applyFont="1" applyFill="1" applyBorder="1" applyAlignment="1">
      <alignment horizontal="right" vertical="center" indent="2"/>
    </xf>
    <xf numFmtId="171" fontId="21" fillId="5" borderId="27" xfId="6" applyNumberFormat="1" applyFont="1" applyFill="1" applyBorder="1" applyAlignment="1">
      <alignment horizontal="right" vertical="center" indent="2"/>
    </xf>
    <xf numFmtId="0" fontId="24" fillId="5" borderId="28" xfId="6" applyFont="1" applyFill="1" applyBorder="1" applyAlignment="1">
      <alignment horizontal="left" vertical="center" indent="1"/>
    </xf>
    <xf numFmtId="171" fontId="24" fillId="5" borderId="22" xfId="6" applyNumberFormat="1" applyFont="1" applyFill="1" applyBorder="1" applyAlignment="1">
      <alignment horizontal="right" vertical="center" indent="2"/>
    </xf>
    <xf numFmtId="171" fontId="24" fillId="5" borderId="23" xfId="6" applyNumberFormat="1" applyFont="1" applyFill="1" applyBorder="1" applyAlignment="1">
      <alignment horizontal="right" vertical="center" indent="2"/>
    </xf>
    <xf numFmtId="0" fontId="24" fillId="5" borderId="29" xfId="6" applyFont="1" applyFill="1" applyBorder="1" applyAlignment="1">
      <alignment horizontal="left" vertical="center" indent="1"/>
    </xf>
    <xf numFmtId="171" fontId="24" fillId="5" borderId="30" xfId="6" applyNumberFormat="1" applyFont="1" applyFill="1" applyBorder="1" applyAlignment="1">
      <alignment horizontal="right" vertical="center" indent="2"/>
    </xf>
    <xf numFmtId="171" fontId="24" fillId="5" borderId="20" xfId="6" applyNumberFormat="1" applyFont="1" applyFill="1" applyBorder="1" applyAlignment="1">
      <alignment horizontal="right" vertical="center" indent="2"/>
    </xf>
    <xf numFmtId="0" fontId="21" fillId="5" borderId="29" xfId="6" applyFont="1" applyFill="1" applyBorder="1" applyAlignment="1">
      <alignment vertical="center"/>
    </xf>
    <xf numFmtId="0" fontId="21" fillId="5" borderId="15" xfId="6" applyFont="1" applyFill="1" applyBorder="1" applyAlignment="1">
      <alignment horizontal="right" vertical="center" indent="2"/>
    </xf>
    <xf numFmtId="171" fontId="24" fillId="5" borderId="17" xfId="6" applyNumberFormat="1" applyFont="1" applyFill="1" applyBorder="1" applyAlignment="1">
      <alignment horizontal="right" vertical="center" indent="2"/>
    </xf>
    <xf numFmtId="171" fontId="24" fillId="5" borderId="21" xfId="6" applyNumberFormat="1" applyFont="1" applyFill="1" applyBorder="1" applyAlignment="1">
      <alignment horizontal="right" vertical="center" indent="2"/>
    </xf>
    <xf numFmtId="171" fontId="21" fillId="5" borderId="16" xfId="6" applyNumberFormat="1" applyFont="1" applyFill="1" applyBorder="1" applyAlignment="1">
      <alignment horizontal="right" vertical="center" indent="2"/>
    </xf>
    <xf numFmtId="0" fontId="21" fillId="5" borderId="0" xfId="6" applyFont="1" applyFill="1" applyBorder="1" applyAlignment="1">
      <alignment vertical="center" wrapText="1"/>
    </xf>
    <xf numFmtId="0" fontId="22" fillId="5" borderId="0" xfId="6" applyFont="1" applyFill="1" applyBorder="1" applyAlignment="1">
      <alignment horizontal="center" vertical="center" wrapText="1"/>
    </xf>
    <xf numFmtId="170" fontId="21" fillId="5" borderId="0" xfId="6" applyNumberFormat="1" applyFont="1" applyFill="1" applyBorder="1" applyAlignment="1">
      <alignment horizontal="center" vertical="center" wrapText="1"/>
    </xf>
    <xf numFmtId="0" fontId="21" fillId="5" borderId="0" xfId="6" applyFont="1" applyFill="1" applyBorder="1" applyAlignment="1">
      <alignment horizontal="center" vertical="center" wrapText="1"/>
    </xf>
    <xf numFmtId="0" fontId="21" fillId="5" borderId="0" xfId="6" applyFont="1" applyFill="1" applyBorder="1" applyAlignment="1">
      <alignment vertical="center"/>
    </xf>
    <xf numFmtId="166" fontId="21" fillId="5" borderId="0" xfId="6" applyNumberFormat="1" applyFont="1" applyFill="1" applyBorder="1" applyAlignment="1">
      <alignment horizontal="right" vertical="center" indent="2"/>
    </xf>
    <xf numFmtId="171" fontId="21" fillId="5" borderId="0" xfId="6" applyNumberFormat="1" applyFont="1" applyFill="1" applyBorder="1" applyAlignment="1">
      <alignment horizontal="right" vertical="center" indent="2"/>
    </xf>
    <xf numFmtId="0" fontId="24" fillId="5" borderId="0" xfId="6" applyFont="1" applyFill="1" applyBorder="1" applyAlignment="1">
      <alignment horizontal="left" vertical="center" indent="1"/>
    </xf>
    <xf numFmtId="0" fontId="25" fillId="0" borderId="0" xfId="6" applyFont="1" applyAlignment="1">
      <alignment vertical="center"/>
    </xf>
    <xf numFmtId="0" fontId="26" fillId="0" borderId="0" xfId="9" applyAlignment="1" applyProtection="1">
      <alignment vertical="center"/>
    </xf>
    <xf numFmtId="0" fontId="21" fillId="5" borderId="0" xfId="6" applyFont="1" applyFill="1" applyBorder="1" applyAlignment="1">
      <alignment horizontal="right" vertical="center" indent="2"/>
    </xf>
    <xf numFmtId="0" fontId="23" fillId="0" borderId="0" xfId="6" applyFont="1"/>
    <xf numFmtId="0" fontId="21" fillId="5" borderId="30" xfId="6" applyFont="1" applyFill="1" applyBorder="1" applyAlignment="1">
      <alignment horizontal="center" vertical="center" wrapText="1"/>
    </xf>
    <xf numFmtId="166" fontId="24" fillId="5" borderId="25" xfId="6" applyNumberFormat="1" applyFont="1" applyFill="1" applyBorder="1" applyAlignment="1">
      <alignment horizontal="right" vertical="center" indent="2"/>
    </xf>
    <xf numFmtId="0" fontId="21" fillId="5" borderId="17" xfId="6" applyFont="1" applyFill="1" applyBorder="1" applyAlignment="1">
      <alignment vertical="center"/>
    </xf>
    <xf numFmtId="166" fontId="21" fillId="5" borderId="15" xfId="6" applyNumberFormat="1" applyFont="1" applyFill="1" applyBorder="1" applyAlignment="1">
      <alignment horizontal="right" vertical="center" indent="2"/>
    </xf>
    <xf numFmtId="171" fontId="24" fillId="5" borderId="15" xfId="6" applyNumberFormat="1" applyFont="1" applyFill="1" applyBorder="1" applyAlignment="1">
      <alignment horizontal="right" vertical="center" indent="2"/>
    </xf>
    <xf numFmtId="171" fontId="21" fillId="5" borderId="21" xfId="6" applyNumberFormat="1" applyFont="1" applyFill="1" applyBorder="1" applyAlignment="1">
      <alignment horizontal="right" vertical="center" indent="2"/>
    </xf>
    <xf numFmtId="166" fontId="24" fillId="5" borderId="0" xfId="6" applyNumberFormat="1" applyFont="1" applyFill="1" applyBorder="1" applyAlignment="1">
      <alignment horizontal="right" vertical="center" indent="2"/>
    </xf>
    <xf numFmtId="0" fontId="20" fillId="6" borderId="0" xfId="6" applyFont="1" applyFill="1" applyAlignment="1">
      <alignment vertical="center"/>
    </xf>
    <xf numFmtId="0" fontId="24" fillId="5" borderId="25" xfId="6" applyNumberFormat="1" applyFont="1" applyFill="1" applyBorder="1" applyAlignment="1">
      <alignment horizontal="right" vertical="center" indent="2"/>
    </xf>
    <xf numFmtId="0" fontId="24" fillId="5" borderId="23" xfId="6" applyNumberFormat="1" applyFont="1" applyFill="1" applyBorder="1" applyAlignment="1">
      <alignment horizontal="right" vertical="center" indent="2"/>
    </xf>
    <xf numFmtId="0" fontId="21" fillId="5" borderId="22" xfId="6" applyNumberFormat="1" applyFont="1" applyFill="1" applyBorder="1" applyAlignment="1">
      <alignment horizontal="right" vertical="center" indent="2"/>
    </xf>
    <xf numFmtId="0" fontId="21" fillId="5" borderId="23" xfId="6" applyNumberFormat="1" applyFont="1" applyFill="1" applyBorder="1" applyAlignment="1">
      <alignment horizontal="right" vertical="center" indent="2"/>
    </xf>
    <xf numFmtId="0" fontId="24" fillId="5" borderId="22" xfId="6" applyNumberFormat="1" applyFont="1" applyFill="1" applyBorder="1" applyAlignment="1">
      <alignment horizontal="right" vertical="center" indent="2"/>
    </xf>
    <xf numFmtId="0" fontId="24" fillId="5" borderId="19" xfId="6" applyNumberFormat="1" applyFont="1" applyFill="1" applyBorder="1" applyAlignment="1">
      <alignment horizontal="right" vertical="center" indent="2"/>
    </xf>
    <xf numFmtId="0" fontId="24" fillId="5" borderId="30" xfId="6" applyNumberFormat="1" applyFont="1" applyFill="1" applyBorder="1" applyAlignment="1">
      <alignment horizontal="right" vertical="center" indent="2"/>
    </xf>
    <xf numFmtId="0" fontId="24" fillId="5" borderId="20" xfId="6" applyNumberFormat="1" applyFont="1" applyFill="1" applyBorder="1" applyAlignment="1">
      <alignment horizontal="right" vertical="center" indent="2"/>
    </xf>
    <xf numFmtId="0" fontId="21" fillId="5" borderId="19" xfId="6" applyNumberFormat="1" applyFont="1" applyFill="1" applyBorder="1" applyAlignment="1">
      <alignment horizontal="right" vertical="center" indent="2"/>
    </xf>
    <xf numFmtId="0" fontId="24" fillId="5" borderId="15" xfId="6" applyNumberFormat="1" applyFont="1" applyFill="1" applyBorder="1" applyAlignment="1">
      <alignment horizontal="right" vertical="center" indent="2"/>
    </xf>
    <xf numFmtId="0" fontId="21" fillId="5" borderId="30" xfId="6" applyNumberFormat="1" applyFont="1" applyFill="1" applyBorder="1" applyAlignment="1">
      <alignment horizontal="right" vertical="center" indent="2"/>
    </xf>
    <xf numFmtId="0" fontId="21" fillId="5" borderId="20" xfId="6" applyNumberFormat="1" applyFont="1" applyFill="1" applyBorder="1" applyAlignment="1">
      <alignment horizontal="right" vertical="center" indent="2"/>
    </xf>
    <xf numFmtId="0" fontId="24" fillId="5" borderId="0" xfId="6" applyNumberFormat="1" applyFont="1" applyFill="1" applyBorder="1" applyAlignment="1">
      <alignment horizontal="right" vertical="center" indent="2"/>
    </xf>
    <xf numFmtId="0" fontId="21" fillId="5" borderId="0" xfId="6" applyNumberFormat="1" applyFont="1" applyFill="1" applyBorder="1" applyAlignment="1">
      <alignment horizontal="right" vertical="center" indent="2"/>
    </xf>
    <xf numFmtId="0" fontId="27" fillId="0" borderId="0" xfId="6" applyFont="1"/>
    <xf numFmtId="0" fontId="2" fillId="0" borderId="11" xfId="6" applyFont="1" applyBorder="1"/>
    <xf numFmtId="3" fontId="13" fillId="0" borderId="0" xfId="6" applyNumberFormat="1" applyFill="1"/>
    <xf numFmtId="0" fontId="2" fillId="0" borderId="3" xfId="6" applyFont="1" applyFill="1" applyBorder="1" applyAlignment="1">
      <alignment horizontal="center"/>
    </xf>
    <xf numFmtId="166" fontId="2" fillId="0" borderId="9" xfId="6" applyNumberFormat="1" applyFont="1" applyBorder="1" applyAlignment="1">
      <alignment horizontal="center"/>
    </xf>
    <xf numFmtId="166" fontId="2" fillId="0" borderId="5" xfId="6" applyNumberFormat="1" applyFont="1" applyBorder="1" applyAlignment="1">
      <alignment horizontal="center"/>
    </xf>
    <xf numFmtId="166" fontId="2" fillId="0" borderId="0" xfId="6" applyNumberFormat="1" applyFont="1" applyBorder="1" applyAlignment="1">
      <alignment horizontal="center"/>
    </xf>
    <xf numFmtId="166" fontId="2" fillId="0" borderId="10" xfId="6" applyNumberFormat="1" applyFont="1" applyBorder="1" applyAlignment="1">
      <alignment horizontal="center"/>
    </xf>
    <xf numFmtId="166" fontId="2" fillId="0" borderId="9" xfId="6" applyNumberFormat="1" applyFont="1" applyFill="1" applyBorder="1" applyAlignment="1">
      <alignment horizontal="center"/>
    </xf>
    <xf numFmtId="166" fontId="2" fillId="0" borderId="5" xfId="6" applyNumberFormat="1" applyFont="1" applyFill="1" applyBorder="1" applyAlignment="1">
      <alignment horizontal="center"/>
    </xf>
    <xf numFmtId="166" fontId="2" fillId="0" borderId="0" xfId="6" applyNumberFormat="1" applyFont="1" applyFill="1" applyBorder="1" applyAlignment="1">
      <alignment horizontal="center"/>
    </xf>
    <xf numFmtId="166" fontId="2" fillId="0" borderId="10" xfId="6" applyNumberFormat="1" applyFont="1" applyFill="1" applyBorder="1" applyAlignment="1">
      <alignment horizontal="center"/>
    </xf>
    <xf numFmtId="166" fontId="2" fillId="0" borderId="12" xfId="6" applyNumberFormat="1" applyFont="1" applyFill="1" applyBorder="1" applyAlignment="1">
      <alignment horizontal="center"/>
    </xf>
    <xf numFmtId="166" fontId="2" fillId="0" borderId="11" xfId="6" applyNumberFormat="1" applyFont="1" applyFill="1" applyBorder="1" applyAlignment="1">
      <alignment horizontal="center"/>
    </xf>
    <xf numFmtId="166" fontId="2" fillId="0" borderId="13" xfId="6" applyNumberFormat="1" applyFont="1" applyFill="1" applyBorder="1" applyAlignment="1">
      <alignment horizontal="center"/>
    </xf>
    <xf numFmtId="166" fontId="2" fillId="0" borderId="14" xfId="6" applyNumberFormat="1" applyFont="1" applyFill="1" applyBorder="1" applyAlignment="1">
      <alignment horizontal="center"/>
    </xf>
    <xf numFmtId="1" fontId="28" fillId="5" borderId="0" xfId="10" applyNumberFormat="1" applyFont="1" applyFill="1" applyBorder="1" applyAlignment="1">
      <alignment horizontal="left" vertical="center"/>
    </xf>
    <xf numFmtId="0" fontId="13" fillId="5" borderId="0" xfId="6" applyFill="1"/>
    <xf numFmtId="0" fontId="13" fillId="5" borderId="0" xfId="6" applyFill="1" applyBorder="1"/>
    <xf numFmtId="0" fontId="13" fillId="0" borderId="0" xfId="6" applyFill="1" applyBorder="1"/>
    <xf numFmtId="0" fontId="29" fillId="0" borderId="0" xfId="11"/>
    <xf numFmtId="1" fontId="31" fillId="5" borderId="10" xfId="10" applyNumberFormat="1" applyFont="1" applyFill="1" applyBorder="1" applyAlignment="1">
      <alignment horizontal="center" vertical="center"/>
    </xf>
    <xf numFmtId="1" fontId="31" fillId="8" borderId="3" xfId="10" applyNumberFormat="1" applyFont="1" applyFill="1" applyBorder="1" applyAlignment="1">
      <alignment horizontal="center" vertical="center" wrapText="1"/>
    </xf>
    <xf numFmtId="1" fontId="32" fillId="0" borderId="3" xfId="10" quotePrefix="1" applyNumberFormat="1" applyFont="1" applyFill="1" applyBorder="1" applyAlignment="1">
      <alignment vertical="center"/>
    </xf>
    <xf numFmtId="3" fontId="32" fillId="0" borderId="3" xfId="6" applyNumberFormat="1" applyFont="1" applyFill="1" applyBorder="1" applyAlignment="1">
      <alignment horizontal="right"/>
    </xf>
    <xf numFmtId="3" fontId="32" fillId="5" borderId="5" xfId="6" applyNumberFormat="1" applyFont="1" applyFill="1" applyBorder="1" applyAlignment="1">
      <alignment horizontal="right"/>
    </xf>
    <xf numFmtId="172" fontId="32" fillId="0" borderId="3" xfId="6" applyNumberFormat="1" applyFont="1" applyFill="1" applyBorder="1" applyAlignment="1">
      <alignment horizontal="center"/>
    </xf>
    <xf numFmtId="1" fontId="33" fillId="7" borderId="5" xfId="10" quotePrefix="1" applyNumberFormat="1" applyFont="1" applyFill="1" applyBorder="1" applyAlignment="1">
      <alignment horizontal="left" indent="1"/>
    </xf>
    <xf numFmtId="3" fontId="31" fillId="5" borderId="5" xfId="6" applyNumberFormat="1" applyFont="1" applyFill="1" applyBorder="1"/>
    <xf numFmtId="172" fontId="31" fillId="5" borderId="5" xfId="6" applyNumberFormat="1" applyFont="1" applyFill="1" applyBorder="1" applyAlignment="1">
      <alignment horizontal="center"/>
    </xf>
    <xf numFmtId="3" fontId="31" fillId="5" borderId="11" xfId="6" applyNumberFormat="1" applyFont="1" applyFill="1" applyBorder="1"/>
    <xf numFmtId="172" fontId="31" fillId="5" borderId="11" xfId="6" applyNumberFormat="1" applyFont="1" applyFill="1" applyBorder="1" applyAlignment="1">
      <alignment horizontal="center"/>
    </xf>
    <xf numFmtId="1" fontId="32" fillId="9" borderId="3" xfId="10" applyNumberFormat="1" applyFont="1" applyFill="1" applyBorder="1" applyAlignment="1">
      <alignment vertical="center"/>
    </xf>
    <xf numFmtId="3" fontId="32" fillId="9" borderId="11" xfId="6" applyNumberFormat="1" applyFont="1" applyFill="1" applyBorder="1"/>
    <xf numFmtId="3" fontId="32" fillId="5" borderId="5" xfId="6" applyNumberFormat="1" applyFont="1" applyFill="1" applyBorder="1"/>
    <xf numFmtId="3" fontId="32" fillId="9" borderId="11" xfId="6" applyNumberFormat="1" applyFont="1" applyFill="1" applyBorder="1" applyAlignment="1">
      <alignment horizontal="center"/>
    </xf>
    <xf numFmtId="172" fontId="32" fillId="9" borderId="11" xfId="6" applyNumberFormat="1" applyFont="1" applyFill="1" applyBorder="1" applyAlignment="1">
      <alignment horizontal="center"/>
    </xf>
    <xf numFmtId="1" fontId="33" fillId="7" borderId="5" xfId="10" applyNumberFormat="1" applyFont="1" applyFill="1" applyBorder="1" applyAlignment="1">
      <alignment horizontal="left" indent="1"/>
    </xf>
    <xf numFmtId="0" fontId="29" fillId="0" borderId="0" xfId="11" applyFill="1" applyBorder="1"/>
    <xf numFmtId="0" fontId="13" fillId="0" borderId="0" xfId="6" applyNumberFormat="1"/>
    <xf numFmtId="0" fontId="32" fillId="0" borderId="6" xfId="10" quotePrefix="1" applyNumberFormat="1" applyFont="1" applyFill="1" applyBorder="1" applyAlignment="1">
      <alignment horizontal="center" vertical="center"/>
    </xf>
    <xf numFmtId="0" fontId="32" fillId="0" borderId="7" xfId="10" quotePrefix="1" applyNumberFormat="1" applyFont="1" applyFill="1" applyBorder="1" applyAlignment="1">
      <alignment horizontal="center" vertical="center"/>
    </xf>
    <xf numFmtId="0" fontId="34" fillId="10" borderId="3" xfId="6" applyFont="1" applyFill="1" applyBorder="1"/>
    <xf numFmtId="1" fontId="35" fillId="10" borderId="31" xfId="6" applyNumberFormat="1" applyFont="1" applyFill="1" applyBorder="1"/>
    <xf numFmtId="0" fontId="34" fillId="11" borderId="3" xfId="6" applyFont="1" applyFill="1" applyBorder="1"/>
    <xf numFmtId="166" fontId="35" fillId="11" borderId="31" xfId="6" applyNumberFormat="1" applyFont="1" applyFill="1" applyBorder="1"/>
    <xf numFmtId="0" fontId="13" fillId="11" borderId="0" xfId="6" applyFill="1"/>
    <xf numFmtId="1" fontId="36" fillId="0" borderId="1" xfId="10" applyNumberFormat="1" applyFont="1" applyFill="1" applyBorder="1" applyAlignment="1">
      <alignment vertical="center"/>
    </xf>
    <xf numFmtId="3" fontId="37" fillId="0" borderId="0" xfId="6" applyNumberFormat="1" applyFont="1"/>
    <xf numFmtId="3" fontId="37" fillId="0" borderId="0" xfId="6" applyNumberFormat="1" applyFont="1" applyFill="1" applyBorder="1" applyAlignment="1">
      <alignment vertical="top" wrapText="1"/>
    </xf>
    <xf numFmtId="3" fontId="37" fillId="0" borderId="0" xfId="6" applyNumberFormat="1" applyFont="1" applyFill="1" applyBorder="1"/>
    <xf numFmtId="0" fontId="1" fillId="0" borderId="0" xfId="6" applyFont="1"/>
    <xf numFmtId="0" fontId="38" fillId="0" borderId="0" xfId="6" applyFont="1" applyAlignment="1">
      <alignment vertical="center"/>
    </xf>
    <xf numFmtId="0" fontId="2" fillId="0" borderId="3" xfId="12" applyFont="1" applyFill="1" applyBorder="1" applyAlignment="1">
      <alignment horizontal="right"/>
    </xf>
    <xf numFmtId="0" fontId="2" fillId="0" borderId="3" xfId="12" applyFont="1" applyFill="1" applyBorder="1" applyAlignment="1">
      <alignment horizontal="center"/>
    </xf>
    <xf numFmtId="17" fontId="13" fillId="0" borderId="10" xfId="6" applyNumberFormat="1" applyBorder="1"/>
    <xf numFmtId="168" fontId="0" fillId="0" borderId="5" xfId="7" applyNumberFormat="1" applyFont="1" applyBorder="1"/>
    <xf numFmtId="168" fontId="0" fillId="0" borderId="10" xfId="7" applyNumberFormat="1" applyFont="1" applyBorder="1"/>
    <xf numFmtId="0" fontId="38" fillId="0" borderId="0" xfId="6" applyFont="1" applyAlignment="1">
      <alignment horizontal="justify" vertical="center"/>
    </xf>
    <xf numFmtId="17" fontId="13" fillId="0" borderId="0" xfId="6" applyNumberFormat="1"/>
    <xf numFmtId="0" fontId="13" fillId="0" borderId="10" xfId="6" applyBorder="1"/>
    <xf numFmtId="0" fontId="7" fillId="0" borderId="0" xfId="6" applyFont="1" applyProtection="1">
      <protection locked="0"/>
    </xf>
    <xf numFmtId="3" fontId="13" fillId="0" borderId="0" xfId="6" applyNumberFormat="1"/>
    <xf numFmtId="0" fontId="41" fillId="0" borderId="0" xfId="13" applyFont="1"/>
    <xf numFmtId="0" fontId="29" fillId="0" borderId="0" xfId="13"/>
    <xf numFmtId="0" fontId="2" fillId="0" borderId="0" xfId="13" applyFont="1" applyBorder="1" applyAlignment="1">
      <alignment vertical="center"/>
    </xf>
    <xf numFmtId="0" fontId="42" fillId="0" borderId="0" xfId="13" applyFont="1" applyAlignment="1">
      <alignment horizontal="left"/>
    </xf>
    <xf numFmtId="0" fontId="43" fillId="0" borderId="0" xfId="13" applyFont="1"/>
    <xf numFmtId="0" fontId="44" fillId="0" borderId="13" xfId="13" applyFont="1" applyBorder="1" applyAlignment="1">
      <alignment horizontal="left"/>
    </xf>
    <xf numFmtId="0" fontId="44" fillId="0" borderId="14" xfId="13" applyFont="1" applyBorder="1" applyAlignment="1">
      <alignment horizontal="left"/>
    </xf>
    <xf numFmtId="0" fontId="2" fillId="0" borderId="0" xfId="13" applyFont="1" applyBorder="1" applyAlignment="1">
      <alignment horizontal="centerContinuous" vertical="center"/>
    </xf>
    <xf numFmtId="1" fontId="29" fillId="0" borderId="1" xfId="13" applyNumberFormat="1" applyBorder="1" applyAlignment="1">
      <alignment wrapText="1"/>
    </xf>
    <xf numFmtId="1" fontId="29" fillId="0" borderId="3" xfId="13" applyNumberFormat="1" applyBorder="1" applyAlignment="1">
      <alignment wrapText="1"/>
    </xf>
    <xf numFmtId="0" fontId="2" fillId="0" borderId="3" xfId="13" applyFont="1" applyBorder="1" applyAlignment="1">
      <alignment horizontal="center" vertical="center" wrapText="1"/>
    </xf>
    <xf numFmtId="0" fontId="2" fillId="0" borderId="0" xfId="13" applyFont="1" applyBorder="1" applyAlignment="1">
      <alignment horizontal="center" vertical="center" wrapText="1"/>
    </xf>
    <xf numFmtId="168" fontId="29" fillId="0" borderId="1" xfId="7" applyNumberFormat="1" applyFont="1" applyBorder="1" applyAlignment="1">
      <alignment wrapText="1"/>
    </xf>
    <xf numFmtId="168" fontId="29" fillId="0" borderId="5" xfId="7" applyNumberFormat="1" applyFont="1" applyBorder="1" applyAlignment="1">
      <alignment wrapText="1"/>
    </xf>
    <xf numFmtId="168" fontId="29" fillId="0" borderId="0" xfId="7" applyNumberFormat="1" applyFont="1" applyBorder="1" applyAlignment="1">
      <alignment wrapText="1"/>
    </xf>
    <xf numFmtId="168" fontId="29" fillId="0" borderId="0" xfId="7" applyNumberFormat="1" applyFont="1"/>
    <xf numFmtId="1" fontId="29" fillId="0" borderId="5" xfId="13" applyNumberFormat="1" applyBorder="1" applyAlignment="1">
      <alignment wrapText="1"/>
    </xf>
    <xf numFmtId="3" fontId="2" fillId="0" borderId="0" xfId="13" applyNumberFormat="1" applyFont="1" applyAlignment="1">
      <alignment horizontal="center" vertical="center"/>
    </xf>
    <xf numFmtId="168" fontId="2" fillId="0" borderId="5" xfId="13" applyNumberFormat="1" applyFont="1" applyBorder="1" applyAlignment="1">
      <alignment horizontal="center" vertical="center"/>
    </xf>
    <xf numFmtId="168" fontId="2" fillId="0" borderId="3" xfId="7" applyNumberFormat="1" applyFont="1" applyFill="1" applyBorder="1" applyAlignment="1"/>
    <xf numFmtId="168" fontId="2" fillId="0" borderId="2" xfId="14" applyNumberFormat="1" applyFont="1" applyFill="1" applyBorder="1" applyAlignment="1"/>
    <xf numFmtId="168" fontId="2" fillId="0" borderId="3" xfId="14" applyNumberFormat="1" applyFont="1" applyFill="1" applyBorder="1" applyAlignment="1"/>
    <xf numFmtId="168" fontId="2" fillId="0" borderId="0" xfId="14" applyNumberFormat="1" applyFont="1" applyFill="1" applyBorder="1" applyAlignment="1"/>
    <xf numFmtId="168" fontId="29" fillId="0" borderId="0" xfId="13" applyNumberFormat="1"/>
    <xf numFmtId="1" fontId="29" fillId="0" borderId="5" xfId="13" applyNumberFormat="1" applyBorder="1"/>
    <xf numFmtId="1" fontId="2" fillId="0" borderId="5" xfId="13" applyNumberFormat="1" applyFont="1" applyBorder="1"/>
    <xf numFmtId="1" fontId="17" fillId="0" borderId="5" xfId="13" quotePrefix="1" applyNumberFormat="1" applyFont="1" applyBorder="1"/>
    <xf numFmtId="1" fontId="2" fillId="0" borderId="11" xfId="13" applyNumberFormat="1" applyFont="1" applyBorder="1"/>
    <xf numFmtId="1" fontId="17" fillId="0" borderId="11" xfId="13" applyNumberFormat="1" applyFont="1" applyBorder="1"/>
    <xf numFmtId="1" fontId="2" fillId="0" borderId="0" xfId="13" applyNumberFormat="1" applyFont="1" applyBorder="1"/>
    <xf numFmtId="1" fontId="17" fillId="0" borderId="0" xfId="13" applyNumberFormat="1" applyFont="1" applyBorder="1"/>
    <xf numFmtId="168" fontId="15" fillId="0" borderId="0" xfId="7" applyNumberFormat="1" applyFont="1"/>
    <xf numFmtId="168" fontId="2" fillId="0" borderId="0" xfId="7" applyNumberFormat="1" applyFont="1" applyFill="1" applyBorder="1" applyAlignment="1"/>
    <xf numFmtId="0" fontId="40" fillId="0" borderId="0" xfId="13" applyFont="1"/>
    <xf numFmtId="1" fontId="29" fillId="0" borderId="0" xfId="13" applyNumberFormat="1"/>
    <xf numFmtId="3" fontId="17" fillId="0" borderId="0" xfId="13" applyNumberFormat="1" applyFont="1"/>
    <xf numFmtId="0" fontId="45" fillId="0" borderId="0" xfId="13" applyFont="1"/>
    <xf numFmtId="164" fontId="2" fillId="0" borderId="0" xfId="13" applyNumberFormat="1" applyFont="1" applyBorder="1" applyAlignment="1">
      <alignment vertical="center"/>
    </xf>
    <xf numFmtId="0" fontId="46" fillId="0" borderId="0" xfId="13" applyFont="1" applyAlignment="1">
      <alignment horizontal="left"/>
    </xf>
    <xf numFmtId="0" fontId="47" fillId="0" borderId="0" xfId="13" applyFont="1"/>
    <xf numFmtId="0" fontId="29" fillId="0" borderId="3" xfId="13" applyBorder="1"/>
    <xf numFmtId="165" fontId="29" fillId="0" borderId="3" xfId="15" applyNumberFormat="1" applyFont="1" applyBorder="1" applyAlignment="1">
      <alignment wrapText="1"/>
    </xf>
    <xf numFmtId="168" fontId="29" fillId="0" borderId="3" xfId="7" applyNumberFormat="1" applyFont="1" applyBorder="1" applyAlignment="1">
      <alignment wrapText="1"/>
    </xf>
    <xf numFmtId="1" fontId="29" fillId="0" borderId="3" xfId="13" applyNumberFormat="1" applyBorder="1"/>
    <xf numFmtId="1" fontId="2" fillId="0" borderId="3" xfId="13" applyNumberFormat="1" applyFont="1" applyBorder="1"/>
    <xf numFmtId="3" fontId="29" fillId="0" borderId="0" xfId="13" applyNumberFormat="1"/>
    <xf numFmtId="0" fontId="47" fillId="0" borderId="0" xfId="13" applyFont="1" applyFill="1"/>
    <xf numFmtId="0" fontId="2" fillId="0" borderId="0" xfId="13" applyFont="1" applyFill="1" applyBorder="1" applyAlignment="1">
      <alignment vertical="center"/>
    </xf>
    <xf numFmtId="0" fontId="48" fillId="0" borderId="0" xfId="13" applyFont="1" applyFill="1"/>
    <xf numFmtId="0" fontId="2" fillId="0" borderId="0" xfId="6" applyNumberFormat="1" applyFont="1" applyFill="1" applyBorder="1" applyAlignment="1"/>
    <xf numFmtId="0" fontId="27" fillId="0" borderId="0" xfId="16" applyFill="1"/>
    <xf numFmtId="0" fontId="2" fillId="0" borderId="32" xfId="6" applyNumberFormat="1" applyFont="1" applyFill="1" applyBorder="1" applyAlignment="1"/>
    <xf numFmtId="0" fontId="13" fillId="0" borderId="3" xfId="6" applyNumberFormat="1" applyFont="1" applyFill="1" applyBorder="1" applyAlignment="1"/>
    <xf numFmtId="0" fontId="13" fillId="5" borderId="33" xfId="6" applyNumberFormat="1" applyFont="1" applyFill="1" applyBorder="1" applyAlignment="1"/>
    <xf numFmtId="172" fontId="13" fillId="5" borderId="33" xfId="6" applyNumberFormat="1" applyFont="1" applyFill="1" applyBorder="1" applyAlignment="1"/>
    <xf numFmtId="0" fontId="2" fillId="12" borderId="33" xfId="6" applyNumberFormat="1" applyFont="1" applyFill="1" applyBorder="1" applyAlignment="1"/>
    <xf numFmtId="0" fontId="2" fillId="12" borderId="33" xfId="6" applyFont="1" applyFill="1" applyBorder="1"/>
    <xf numFmtId="0" fontId="2" fillId="12" borderId="33" xfId="16" applyFont="1" applyFill="1" applyBorder="1"/>
    <xf numFmtId="0" fontId="2" fillId="12" borderId="3" xfId="6" applyFont="1" applyFill="1" applyBorder="1"/>
    <xf numFmtId="0" fontId="2" fillId="12" borderId="3" xfId="6" applyNumberFormat="1" applyFont="1" applyFill="1" applyBorder="1" applyAlignment="1"/>
    <xf numFmtId="172" fontId="2" fillId="0" borderId="0" xfId="6" applyNumberFormat="1" applyFont="1" applyFill="1" applyBorder="1" applyAlignment="1"/>
    <xf numFmtId="173" fontId="2" fillId="0" borderId="3" xfId="7" applyNumberFormat="1" applyFont="1" applyFill="1" applyBorder="1" applyAlignment="1">
      <alignment horizontal="left"/>
    </xf>
    <xf numFmtId="173" fontId="2" fillId="0" borderId="3" xfId="7" applyNumberFormat="1" applyFont="1" applyFill="1" applyBorder="1" applyAlignment="1">
      <alignment horizontal="right"/>
    </xf>
    <xf numFmtId="0" fontId="2" fillId="0" borderId="3" xfId="6" applyFont="1" applyFill="1" applyBorder="1"/>
    <xf numFmtId="0" fontId="2" fillId="0" borderId="3" xfId="6" applyFont="1" applyFill="1" applyBorder="1" applyAlignment="1">
      <alignment horizontal="left"/>
    </xf>
    <xf numFmtId="0" fontId="2" fillId="0" borderId="3" xfId="6" applyNumberFormat="1" applyFont="1" applyFill="1" applyBorder="1" applyAlignment="1"/>
    <xf numFmtId="0" fontId="27" fillId="0" borderId="0" xfId="16" applyFont="1" applyFill="1"/>
    <xf numFmtId="0" fontId="2" fillId="0" borderId="0" xfId="6" applyFont="1" applyFill="1"/>
    <xf numFmtId="0" fontId="2" fillId="0" borderId="3" xfId="16" applyFont="1" applyFill="1" applyBorder="1"/>
    <xf numFmtId="0" fontId="2" fillId="0" borderId="0" xfId="16" applyFont="1" applyFill="1"/>
    <xf numFmtId="0" fontId="13" fillId="0" borderId="0" xfId="6" applyAlignment="1">
      <alignment horizontal="center"/>
    </xf>
    <xf numFmtId="0" fontId="13" fillId="5" borderId="7" xfId="6" applyFill="1" applyBorder="1" applyAlignment="1">
      <alignment horizontal="center"/>
    </xf>
    <xf numFmtId="0" fontId="13" fillId="5" borderId="8" xfId="6" applyFill="1" applyBorder="1" applyAlignment="1">
      <alignment horizontal="center"/>
    </xf>
    <xf numFmtId="0" fontId="20" fillId="6" borderId="0" xfId="6" applyFont="1" applyFill="1" applyAlignment="1">
      <alignment vertical="center" wrapText="1"/>
    </xf>
    <xf numFmtId="0" fontId="22" fillId="5" borderId="17" xfId="6" applyFont="1" applyFill="1" applyBorder="1" applyAlignment="1">
      <alignment horizontal="center" vertical="center" wrapText="1"/>
    </xf>
    <xf numFmtId="0" fontId="22" fillId="5" borderId="18" xfId="6" applyFont="1" applyFill="1" applyBorder="1" applyAlignment="1">
      <alignment horizontal="center" vertical="center" wrapText="1"/>
    </xf>
    <xf numFmtId="0" fontId="20" fillId="5" borderId="0" xfId="6" applyFont="1" applyFill="1" applyBorder="1" applyAlignment="1">
      <alignment vertical="center" wrapText="1"/>
    </xf>
    <xf numFmtId="0" fontId="22" fillId="5" borderId="0" xfId="6" applyFont="1" applyFill="1" applyBorder="1" applyAlignment="1">
      <alignment horizontal="center" vertical="center" wrapText="1"/>
    </xf>
    <xf numFmtId="0" fontId="9" fillId="0" borderId="0" xfId="1" applyFont="1" applyAlignment="1" applyProtection="1">
      <alignment horizontal="left" wrapText="1"/>
      <protection locked="0"/>
    </xf>
    <xf numFmtId="1" fontId="30" fillId="7" borderId="1" xfId="10" applyNumberFormat="1" applyFont="1" applyFill="1" applyBorder="1" applyAlignment="1">
      <alignment horizontal="left" vertical="center"/>
    </xf>
    <xf numFmtId="1" fontId="30" fillId="7" borderId="11" xfId="10" applyNumberFormat="1" applyFont="1" applyFill="1" applyBorder="1" applyAlignment="1">
      <alignment horizontal="left" vertical="center"/>
    </xf>
    <xf numFmtId="1" fontId="31" fillId="8" borderId="3" xfId="10" applyNumberFormat="1" applyFont="1" applyFill="1" applyBorder="1" applyAlignment="1">
      <alignment horizontal="center" vertical="center"/>
    </xf>
    <xf numFmtId="0" fontId="13" fillId="8" borderId="3" xfId="6" applyFill="1" applyBorder="1" applyAlignment="1">
      <alignment horizontal="center"/>
    </xf>
    <xf numFmtId="0" fontId="46" fillId="0" borderId="0" xfId="13" applyFont="1"/>
    <xf numFmtId="0" fontId="65" fillId="0" borderId="0" xfId="13" applyFont="1"/>
    <xf numFmtId="0" fontId="66" fillId="0" borderId="0" xfId="13" applyFont="1" applyBorder="1" applyAlignment="1">
      <alignment vertical="center"/>
    </xf>
    <xf numFmtId="0" fontId="67" fillId="0" borderId="0" xfId="13" applyFont="1"/>
    <xf numFmtId="0" fontId="67" fillId="0" borderId="13" xfId="13" applyFont="1" applyBorder="1" applyAlignment="1">
      <alignment horizontal="left"/>
    </xf>
    <xf numFmtId="0" fontId="67" fillId="0" borderId="14" xfId="13" applyFont="1" applyBorder="1" applyAlignment="1">
      <alignment horizontal="left"/>
    </xf>
    <xf numFmtId="0" fontId="18" fillId="0" borderId="0" xfId="6" applyNumberFormat="1" applyFont="1" applyFill="1" applyBorder="1" applyAlignment="1"/>
  </cellXfs>
  <cellStyles count="60">
    <cellStyle name="20 % - Accent1 2" xfId="17"/>
    <cellStyle name="20 % - Accent2 2" xfId="18"/>
    <cellStyle name="20 % - Accent3 2" xfId="19"/>
    <cellStyle name="20 % - Accent4 2" xfId="20"/>
    <cellStyle name="20 % - Accent5 2" xfId="21"/>
    <cellStyle name="20 % - Accent6 2" xfId="22"/>
    <cellStyle name="40 % - Accent1 2" xfId="23"/>
    <cellStyle name="40 % - Accent2 2" xfId="24"/>
    <cellStyle name="40 % - Accent3 2" xfId="25"/>
    <cellStyle name="40 % - Accent4 2" xfId="26"/>
    <cellStyle name="40 % - Accent5 2" xfId="27"/>
    <cellStyle name="40 % - Accent6 2" xfId="28"/>
    <cellStyle name="60 % - Accent1 2" xfId="29"/>
    <cellStyle name="60 % - Accent2 2" xfId="30"/>
    <cellStyle name="60 % - Accent3 2" xfId="31"/>
    <cellStyle name="60 % - Accent4 2" xfId="32"/>
    <cellStyle name="60 % - Accent5 2" xfId="33"/>
    <cellStyle name="60 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Avertissement 2" xfId="41"/>
    <cellStyle name="Calcul 2" xfId="42"/>
    <cellStyle name="Cellule liée 2" xfId="43"/>
    <cellStyle name="Commentaire 2" xfId="44"/>
    <cellStyle name="Entrée 2" xfId="45"/>
    <cellStyle name="Euro" xfId="3"/>
    <cellStyle name="Insatisfaisant 2" xfId="46"/>
    <cellStyle name="Lien hypertexte" xfId="9" builtinId="8"/>
    <cellStyle name="Lien hypertexte 2" xfId="47"/>
    <cellStyle name="Milliers 2" xfId="4"/>
    <cellStyle name="Milliers 2 2" xfId="14"/>
    <cellStyle name="Milliers 3" xfId="7"/>
    <cellStyle name="Neutre 2" xfId="48"/>
    <cellStyle name="Normal" xfId="0" builtinId="0"/>
    <cellStyle name="Normal 2" xfId="1"/>
    <cellStyle name="Normal 3" xfId="6"/>
    <cellStyle name="Normal_CvsEffets" xfId="10"/>
    <cellStyle name="Normal_G senior bis" xfId="13"/>
    <cellStyle name="Normal_g10 à g12 Taux d'emploi - Eurostat estimation 2014 x" xfId="16"/>
    <cellStyle name="Normal_maj_sérieslongues 3" xfId="8"/>
    <cellStyle name="Normal_structurel Sandra" xfId="11"/>
    <cellStyle name="Normal_Tableau_Bord_Seniors_2013T1" xfId="12"/>
    <cellStyle name="Pourcentage 2" xfId="5"/>
    <cellStyle name="Pourcentage 3" xfId="2"/>
    <cellStyle name="Pourcentage 4" xfId="15"/>
    <cellStyle name="Satisfaisant 2" xfId="49"/>
    <cellStyle name="Sortie 2" xfId="50"/>
    <cellStyle name="Texte explicatif 2" xfId="51"/>
    <cellStyle name="Titre 1" xfId="52"/>
    <cellStyle name="Titre 2" xfId="53"/>
    <cellStyle name="Titre 1 2" xfId="54"/>
    <cellStyle name="Titre 2 2" xfId="55"/>
    <cellStyle name="Titre 3 2" xfId="56"/>
    <cellStyle name="Titre 4 2" xfId="57"/>
    <cellStyle name="Total 2" xfId="58"/>
    <cellStyle name="Vérification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10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hartsheet" Target="chartsheets/sheet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hartsheet" Target="chartsheets/sheet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hartsheet" Target="chartsheets/sheet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71544274265301E-2"/>
          <c:y val="4.8629130563700461E-2"/>
          <c:w val="0.89848522099294548"/>
          <c:h val="0.80552949158117637"/>
        </c:manualLayout>
      </c:layout>
      <c:lineChart>
        <c:grouping val="standard"/>
        <c:varyColors val="0"/>
        <c:ser>
          <c:idx val="0"/>
          <c:order val="0"/>
          <c:tx>
            <c:strRef>
              <c:f>[4]grahptxempl5564!$B$4:$B$5</c:f>
              <c:strCache>
                <c:ptCount val="1"/>
                <c:pt idx="0">
                  <c:v>taux d'emploi France métropolitaine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0-7885-4955-9712-52D81D8E97ED}"/>
              </c:ext>
            </c:extLst>
          </c:dPt>
          <c:cat>
            <c:strRef>
              <c:f>[4]grahptxempl5564!$A$6:$A$71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[4]grahptxempl5564!$B$6:$B$71</c:f>
              <c:numCache>
                <c:formatCode>General</c:formatCode>
                <c:ptCount val="66"/>
                <c:pt idx="0">
                  <c:v>36.438800000000001</c:v>
                </c:pt>
                <c:pt idx="1">
                  <c:v>36.916200000000003</c:v>
                </c:pt>
                <c:pt idx="2">
                  <c:v>37.143999999999998</c:v>
                </c:pt>
                <c:pt idx="3">
                  <c:v>37.569600000000001</c:v>
                </c:pt>
                <c:pt idx="4">
                  <c:v>37.57</c:v>
                </c:pt>
                <c:pt idx="5">
                  <c:v>37.302100000000003</c:v>
                </c:pt>
                <c:pt idx="6">
                  <c:v>38.223199999999999</c:v>
                </c:pt>
                <c:pt idx="7">
                  <c:v>38.229500000000002</c:v>
                </c:pt>
                <c:pt idx="8">
                  <c:v>38.696800000000003</c:v>
                </c:pt>
                <c:pt idx="9">
                  <c:v>38.769199999999998</c:v>
                </c:pt>
                <c:pt idx="10">
                  <c:v>38.448599999999999</c:v>
                </c:pt>
                <c:pt idx="11">
                  <c:v>38.2089</c:v>
                </c:pt>
                <c:pt idx="12">
                  <c:v>38.378100000000003</c:v>
                </c:pt>
                <c:pt idx="13">
                  <c:v>37.9801</c:v>
                </c:pt>
                <c:pt idx="14">
                  <c:v>38.027000000000001</c:v>
                </c:pt>
                <c:pt idx="15">
                  <c:v>38.023600000000002</c:v>
                </c:pt>
                <c:pt idx="16">
                  <c:v>38.033099999999997</c:v>
                </c:pt>
                <c:pt idx="17">
                  <c:v>38.5518</c:v>
                </c:pt>
                <c:pt idx="18">
                  <c:v>38.137799999999999</c:v>
                </c:pt>
                <c:pt idx="19">
                  <c:v>38.061700000000002</c:v>
                </c:pt>
                <c:pt idx="20">
                  <c:v>37.820500000000003</c:v>
                </c:pt>
                <c:pt idx="21">
                  <c:v>37.9908</c:v>
                </c:pt>
                <c:pt idx="22">
                  <c:v>38.193600000000004</c:v>
                </c:pt>
                <c:pt idx="23">
                  <c:v>38.625100000000003</c:v>
                </c:pt>
                <c:pt idx="24">
                  <c:v>38.7821</c:v>
                </c:pt>
                <c:pt idx="25">
                  <c:v>38.998399999999997</c:v>
                </c:pt>
                <c:pt idx="26">
                  <c:v>38.9955</c:v>
                </c:pt>
                <c:pt idx="27">
                  <c:v>38.912799999999997</c:v>
                </c:pt>
                <c:pt idx="28">
                  <c:v>39.2029</c:v>
                </c:pt>
                <c:pt idx="29">
                  <c:v>39.5197</c:v>
                </c:pt>
                <c:pt idx="30">
                  <c:v>40.147100000000002</c:v>
                </c:pt>
                <c:pt idx="31">
                  <c:v>39.977800000000002</c:v>
                </c:pt>
                <c:pt idx="32">
                  <c:v>40.291600000000003</c:v>
                </c:pt>
                <c:pt idx="33">
                  <c:v>41.062600000000003</c:v>
                </c:pt>
                <c:pt idx="34">
                  <c:v>41.552100000000003</c:v>
                </c:pt>
                <c:pt idx="35">
                  <c:v>42.606699999999996</c:v>
                </c:pt>
                <c:pt idx="36">
                  <c:v>43.400300000000001</c:v>
                </c:pt>
                <c:pt idx="37">
                  <c:v>43.8461</c:v>
                </c:pt>
                <c:pt idx="38">
                  <c:v>44.8919</c:v>
                </c:pt>
                <c:pt idx="39">
                  <c:v>45.728400000000001</c:v>
                </c:pt>
                <c:pt idx="40">
                  <c:v>45.409399999999998</c:v>
                </c:pt>
                <c:pt idx="41">
                  <c:v>45.4465</c:v>
                </c:pt>
                <c:pt idx="42">
                  <c:v>45.791200000000003</c:v>
                </c:pt>
                <c:pt idx="43">
                  <c:v>45.769500000000001</c:v>
                </c:pt>
                <c:pt idx="44">
                  <c:v>46.303800000000003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85-4955-9712-52D81D8E97ED}"/>
            </c:ext>
          </c:extLst>
        </c:ser>
        <c:ser>
          <c:idx val="1"/>
          <c:order val="1"/>
          <c:tx>
            <c:strRef>
              <c:f>[4]grahptxempl5564!$C$4:$C$5</c:f>
              <c:strCache>
                <c:ptCount val="1"/>
                <c:pt idx="0">
                  <c:v>taux d'emploi "sous-jacent" France métropolitaine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2-7885-4955-9712-52D81D8E97ED}"/>
              </c:ext>
            </c:extLst>
          </c:dPt>
          <c:cat>
            <c:strRef>
              <c:f>[4]grahptxempl5564!$A$6:$A$71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[4]grahptxempl5564!$C$6:$C$71</c:f>
              <c:numCache>
                <c:formatCode>General</c:formatCode>
                <c:ptCount val="66"/>
                <c:pt idx="0">
                  <c:v>32.740600000000001</c:v>
                </c:pt>
                <c:pt idx="1">
                  <c:v>32.8583</c:v>
                </c:pt>
                <c:pt idx="2">
                  <c:v>33.017499999999998</c:v>
                </c:pt>
                <c:pt idx="3">
                  <c:v>33.145499999999998</c:v>
                </c:pt>
                <c:pt idx="4">
                  <c:v>33.1068</c:v>
                </c:pt>
                <c:pt idx="5">
                  <c:v>32.716000000000001</c:v>
                </c:pt>
                <c:pt idx="6">
                  <c:v>33.522399999999998</c:v>
                </c:pt>
                <c:pt idx="7">
                  <c:v>33.722499999999997</c:v>
                </c:pt>
                <c:pt idx="8">
                  <c:v>34.008499999999998</c:v>
                </c:pt>
                <c:pt idx="9">
                  <c:v>34.206400000000002</c:v>
                </c:pt>
                <c:pt idx="10">
                  <c:v>34.019399999999997</c:v>
                </c:pt>
                <c:pt idx="11">
                  <c:v>33.739899999999999</c:v>
                </c:pt>
                <c:pt idx="12">
                  <c:v>34.1922</c:v>
                </c:pt>
                <c:pt idx="13">
                  <c:v>34.1175</c:v>
                </c:pt>
                <c:pt idx="14">
                  <c:v>34.237299999999998</c:v>
                </c:pt>
                <c:pt idx="15">
                  <c:v>34.545999999999999</c:v>
                </c:pt>
                <c:pt idx="16">
                  <c:v>34.737000000000002</c:v>
                </c:pt>
                <c:pt idx="17">
                  <c:v>35.446599999999997</c:v>
                </c:pt>
                <c:pt idx="18">
                  <c:v>35.330100000000002</c:v>
                </c:pt>
                <c:pt idx="19">
                  <c:v>35.4148</c:v>
                </c:pt>
                <c:pt idx="20">
                  <c:v>35.343499999999999</c:v>
                </c:pt>
                <c:pt idx="21">
                  <c:v>35.696199999999997</c:v>
                </c:pt>
                <c:pt idx="22">
                  <c:v>36.133200000000002</c:v>
                </c:pt>
                <c:pt idx="23">
                  <c:v>36.787199999999999</c:v>
                </c:pt>
                <c:pt idx="24">
                  <c:v>37.124499999999998</c:v>
                </c:pt>
                <c:pt idx="25">
                  <c:v>37.392299999999999</c:v>
                </c:pt>
                <c:pt idx="26">
                  <c:v>37.5715</c:v>
                </c:pt>
                <c:pt idx="27">
                  <c:v>37.711100000000002</c:v>
                </c:pt>
                <c:pt idx="28">
                  <c:v>38.219900000000003</c:v>
                </c:pt>
                <c:pt idx="29">
                  <c:v>38.750300000000003</c:v>
                </c:pt>
                <c:pt idx="30">
                  <c:v>39.662199999999999</c:v>
                </c:pt>
                <c:pt idx="31">
                  <c:v>39.620399999999997</c:v>
                </c:pt>
                <c:pt idx="32">
                  <c:v>40.159999999999997</c:v>
                </c:pt>
                <c:pt idx="33">
                  <c:v>40.933199999999999</c:v>
                </c:pt>
                <c:pt idx="34">
                  <c:v>41.455100000000002</c:v>
                </c:pt>
                <c:pt idx="35">
                  <c:v>42.528399999999998</c:v>
                </c:pt>
                <c:pt idx="36">
                  <c:v>43.244500000000002</c:v>
                </c:pt>
                <c:pt idx="37">
                  <c:v>43.728299999999997</c:v>
                </c:pt>
                <c:pt idx="38">
                  <c:v>44.746899999999997</c:v>
                </c:pt>
                <c:pt idx="39">
                  <c:v>45.588099999999997</c:v>
                </c:pt>
                <c:pt idx="40">
                  <c:v>45.198300000000003</c:v>
                </c:pt>
                <c:pt idx="41">
                  <c:v>45.3429</c:v>
                </c:pt>
                <c:pt idx="42">
                  <c:v>45.634700000000002</c:v>
                </c:pt>
                <c:pt idx="43">
                  <c:v>45.585099999999997</c:v>
                </c:pt>
                <c:pt idx="44">
                  <c:v>45.959699999999998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85-4955-9712-52D81D8E97ED}"/>
            </c:ext>
          </c:extLst>
        </c:ser>
        <c:ser>
          <c:idx val="2"/>
          <c:order val="2"/>
          <c:tx>
            <c:strRef>
              <c:f>[4]grahptxempl5564!$D$4:$D$5</c:f>
              <c:strCache>
                <c:ptCount val="1"/>
                <c:pt idx="0">
                  <c:v>taux d'emploi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[4]grahptxempl5564!$A$6:$A$71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[4]grahptxempl5564!$D$6:$D$71</c:f>
              <c:numCache>
                <c:formatCode>General</c:formatCode>
                <c:ptCount val="66"/>
                <c:pt idx="44">
                  <c:v>46.261400000000002</c:v>
                </c:pt>
                <c:pt idx="45">
                  <c:v>46.686399999999999</c:v>
                </c:pt>
                <c:pt idx="46">
                  <c:v>46.989899999999999</c:v>
                </c:pt>
                <c:pt idx="47">
                  <c:v>47.8247</c:v>
                </c:pt>
                <c:pt idx="48">
                  <c:v>48.228999999999999</c:v>
                </c:pt>
                <c:pt idx="49">
                  <c:v>48.8581</c:v>
                </c:pt>
                <c:pt idx="50">
                  <c:v>48.866199999999999</c:v>
                </c:pt>
                <c:pt idx="51">
                  <c:v>48.917900000000003</c:v>
                </c:pt>
                <c:pt idx="52">
                  <c:v>49.465600000000002</c:v>
                </c:pt>
                <c:pt idx="53">
                  <c:v>49.556100000000001</c:v>
                </c:pt>
                <c:pt idx="54">
                  <c:v>50.021799999999999</c:v>
                </c:pt>
                <c:pt idx="55">
                  <c:v>50.119900000000001</c:v>
                </c:pt>
                <c:pt idx="56">
                  <c:v>50.576500000000003</c:v>
                </c:pt>
                <c:pt idx="57">
                  <c:v>51.492800000000003</c:v>
                </c:pt>
                <c:pt idx="58">
                  <c:v>51.064</c:v>
                </c:pt>
                <c:pt idx="59">
                  <c:v>51.986400000000003</c:v>
                </c:pt>
                <c:pt idx="60">
                  <c:v>52.046999999999997</c:v>
                </c:pt>
                <c:pt idx="61">
                  <c:v>51.876100000000001</c:v>
                </c:pt>
                <c:pt idx="62">
                  <c:v>52.187100000000001</c:v>
                </c:pt>
                <c:pt idx="63">
                  <c:v>52.454700000000003</c:v>
                </c:pt>
                <c:pt idx="64">
                  <c:v>52.547199999999997</c:v>
                </c:pt>
                <c:pt idx="65">
                  <c:v>52.833300000000001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85-4955-9712-52D81D8E97ED}"/>
            </c:ext>
          </c:extLst>
        </c:ser>
        <c:ser>
          <c:idx val="3"/>
          <c:order val="3"/>
          <c:tx>
            <c:strRef>
              <c:f>[4]grahptxempl5564!$E$4:$E$5</c:f>
              <c:strCache>
                <c:ptCount val="1"/>
                <c:pt idx="0">
                  <c:v>taux d'emploi "sous-jacent"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[4]grahptxempl5564!$A$6:$A$71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[4]grahptxempl5564!$E$6:$E$71</c:f>
              <c:numCache>
                <c:formatCode>General</c:formatCode>
                <c:ptCount val="66"/>
                <c:pt idx="44">
                  <c:v>45.883200000000002</c:v>
                </c:pt>
                <c:pt idx="45">
                  <c:v>46.345700000000001</c:v>
                </c:pt>
                <c:pt idx="46">
                  <c:v>46.6494</c:v>
                </c:pt>
                <c:pt idx="47">
                  <c:v>47.399900000000002</c:v>
                </c:pt>
                <c:pt idx="48">
                  <c:v>47.854900000000001</c:v>
                </c:pt>
                <c:pt idx="49">
                  <c:v>48.277000000000001</c:v>
                </c:pt>
                <c:pt idx="50">
                  <c:v>48.196100000000001</c:v>
                </c:pt>
                <c:pt idx="51">
                  <c:v>48.196599999999997</c:v>
                </c:pt>
                <c:pt idx="52">
                  <c:v>48.789299999999997</c:v>
                </c:pt>
                <c:pt idx="53">
                  <c:v>48.813699999999997</c:v>
                </c:pt>
                <c:pt idx="54">
                  <c:v>49.130600000000001</c:v>
                </c:pt>
                <c:pt idx="55">
                  <c:v>49.334699999999998</c:v>
                </c:pt>
                <c:pt idx="56">
                  <c:v>49.834400000000002</c:v>
                </c:pt>
                <c:pt idx="57">
                  <c:v>50.637599999999999</c:v>
                </c:pt>
                <c:pt idx="58">
                  <c:v>50.402999999999999</c:v>
                </c:pt>
                <c:pt idx="59">
                  <c:v>51.218899999999998</c:v>
                </c:pt>
                <c:pt idx="60">
                  <c:v>51.218699999999998</c:v>
                </c:pt>
                <c:pt idx="61">
                  <c:v>51.115000000000002</c:v>
                </c:pt>
                <c:pt idx="62">
                  <c:v>51.460299999999997</c:v>
                </c:pt>
                <c:pt idx="63">
                  <c:v>51.6845</c:v>
                </c:pt>
                <c:pt idx="64">
                  <c:v>51.831400000000002</c:v>
                </c:pt>
                <c:pt idx="65">
                  <c:v>52.080100000000002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85-4955-9712-52D81D8E9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213248"/>
        <c:axId val="94214784"/>
      </c:lineChart>
      <c:catAx>
        <c:axId val="942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4214784"/>
        <c:crosses val="autoZero"/>
        <c:auto val="1"/>
        <c:lblAlgn val="ctr"/>
        <c:lblOffset val="100"/>
        <c:noMultiLvlLbl val="0"/>
      </c:catAx>
      <c:valAx>
        <c:axId val="94214784"/>
        <c:scaling>
          <c:orientation val="minMax"/>
          <c:max val="55"/>
          <c:min val="3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4213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7399972682739551"/>
          <c:y val="8.8248936555344368E-2"/>
          <c:w val="0.41700049097238368"/>
          <c:h val="0.1978814824871028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 i="0" baseline="0">
                <a:effectLst/>
              </a:rPr>
              <a:t>Entrées cumulées des 55 ans et plus en IAE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1837489063867016"/>
          <c:y val="7.19016083254493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41451583818403"/>
          <c:y val="4.2087507382985744E-2"/>
          <c:w val="0.86626139817629177"/>
          <c:h val="0.86195286195286192"/>
        </c:manualLayout>
      </c:layout>
      <c:lineChart>
        <c:grouping val="standard"/>
        <c:varyColors val="0"/>
        <c:ser>
          <c:idx val="2"/>
          <c:order val="0"/>
          <c:tx>
            <c:strRef>
              <c:f>'Graphiques 4 et 5'!$D$51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'Graphiques 4 et 5'!$B$5:$B$16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'Graphiques 4 et 5'!$D$53:$D$64</c:f>
              <c:numCache>
                <c:formatCode>#,##0</c:formatCode>
                <c:ptCount val="12"/>
                <c:pt idx="0">
                  <c:v>996</c:v>
                </c:pt>
                <c:pt idx="1">
                  <c:v>1859</c:v>
                </c:pt>
                <c:pt idx="2">
                  <c:v>3077</c:v>
                </c:pt>
                <c:pt idx="3">
                  <c:v>4390</c:v>
                </c:pt>
                <c:pt idx="4">
                  <c:v>5608</c:v>
                </c:pt>
                <c:pt idx="5">
                  <c:v>6971</c:v>
                </c:pt>
                <c:pt idx="6">
                  <c:v>8202</c:v>
                </c:pt>
                <c:pt idx="7">
                  <c:v>9022</c:v>
                </c:pt>
                <c:pt idx="8">
                  <c:v>10423</c:v>
                </c:pt>
                <c:pt idx="9">
                  <c:v>11768</c:v>
                </c:pt>
                <c:pt idx="10">
                  <c:v>12942</c:v>
                </c:pt>
                <c:pt idx="11">
                  <c:v>13901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E-4898-9B55-6A7645C7382F}"/>
            </c:ext>
          </c:extLst>
        </c:ser>
        <c:ser>
          <c:idx val="0"/>
          <c:order val="1"/>
          <c:tx>
            <c:strRef>
              <c:f>'Graphiques 4 et 5'!$F$51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accent4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strRef>
              <c:f>'Graphiques 4 et 5'!$B$5:$B$16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'Graphiques 4 et 5'!$F$53:$F$64</c:f>
              <c:numCache>
                <c:formatCode>#,##0</c:formatCode>
                <c:ptCount val="12"/>
                <c:pt idx="0">
                  <c:v>1300</c:v>
                </c:pt>
                <c:pt idx="1">
                  <c:v>2312</c:v>
                </c:pt>
                <c:pt idx="2">
                  <c:v>3438</c:v>
                </c:pt>
                <c:pt idx="3">
                  <c:v>4875</c:v>
                </c:pt>
                <c:pt idx="4">
                  <c:v>6065</c:v>
                </c:pt>
                <c:pt idx="5">
                  <c:v>7488</c:v>
                </c:pt>
                <c:pt idx="6">
                  <c:v>8838</c:v>
                </c:pt>
                <c:pt idx="7">
                  <c:v>9722</c:v>
                </c:pt>
                <c:pt idx="8">
                  <c:v>11112</c:v>
                </c:pt>
                <c:pt idx="9">
                  <c:v>12452</c:v>
                </c:pt>
                <c:pt idx="10">
                  <c:v>13601</c:v>
                </c:pt>
                <c:pt idx="11">
                  <c:v>14524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E-4898-9B55-6A7645C7382F}"/>
            </c:ext>
          </c:extLst>
        </c:ser>
        <c:ser>
          <c:idx val="1"/>
          <c:order val="2"/>
          <c:tx>
            <c:strRef>
              <c:f>'Graphiques 4 et 5'!$G$67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'Graphiques 4 et 5'!$B$5:$B$16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'Graphiques 4 et 5'!$H$53:$H$64</c:f>
              <c:numCache>
                <c:formatCode>#,##0</c:formatCode>
                <c:ptCount val="12"/>
                <c:pt idx="0">
                  <c:v>1228.9099999999999</c:v>
                </c:pt>
                <c:pt idx="1">
                  <c:v>2197.89</c:v>
                </c:pt>
                <c:pt idx="2">
                  <c:v>3546.835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AE-4898-9B55-6A7645C7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11712"/>
        <c:axId val="109013632"/>
      </c:lineChart>
      <c:catAx>
        <c:axId val="1090117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901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136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9011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 i="0" baseline="0">
                <a:effectLst/>
              </a:rPr>
              <a:t>Part des 55 ans et plus parmi les entrées en IAE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10479155730533682"/>
          <c:y val="7.27141569345301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81682603939793E-2"/>
          <c:y val="4.2087507382985744E-2"/>
          <c:w val="0.91885904724251533"/>
          <c:h val="0.86195286195286192"/>
        </c:manualLayout>
      </c:layout>
      <c:lineChart>
        <c:grouping val="standard"/>
        <c:varyColors val="0"/>
        <c:ser>
          <c:idx val="1"/>
          <c:order val="0"/>
          <c:tx>
            <c:strRef>
              <c:f>'Graphiques 4 et 5'!$C$83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strRef>
              <c:f>'Graphiques 4 et 5'!$B$5:$B$16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'Graphiques 4 et 5'!$C$85:$C$96</c:f>
              <c:numCache>
                <c:formatCode>0.0</c:formatCode>
                <c:ptCount val="12"/>
                <c:pt idx="0">
                  <c:v>7.4422775162519619</c:v>
                </c:pt>
                <c:pt idx="1">
                  <c:v>7.8906464295510652</c:v>
                </c:pt>
                <c:pt idx="2">
                  <c:v>8.1216243248649729</c:v>
                </c:pt>
                <c:pt idx="3">
                  <c:v>8.3038198836326842</c:v>
                </c:pt>
                <c:pt idx="4">
                  <c:v>7.9162875341219294</c:v>
                </c:pt>
                <c:pt idx="5">
                  <c:v>8.2892416225749557</c:v>
                </c:pt>
                <c:pt idx="6">
                  <c:v>7.6602364654635959</c:v>
                </c:pt>
                <c:pt idx="7">
                  <c:v>8.1771041084962111</c:v>
                </c:pt>
                <c:pt idx="8">
                  <c:v>8.2223135160514111</c:v>
                </c:pt>
                <c:pt idx="9">
                  <c:v>8.1372133825397786</c:v>
                </c:pt>
                <c:pt idx="10">
                  <c:v>7.9351132139236222</c:v>
                </c:pt>
                <c:pt idx="11">
                  <c:v>7.8962536023054755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3B-40E9-993B-21890F11880D}"/>
            </c:ext>
          </c:extLst>
        </c:ser>
        <c:ser>
          <c:idx val="2"/>
          <c:order val="1"/>
          <c:tx>
            <c:strRef>
              <c:f>'Graphiques 4 et 5'!$E$83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accent4"/>
              </a:solidFill>
            </a:ln>
          </c:spPr>
          <c:marker>
            <c:symbol val="triangle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'Graphiques 4 et 5'!$B$5:$B$16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'Graphiques 4 et 5'!$E$85:$E$96</c:f>
              <c:numCache>
                <c:formatCode>0.0</c:formatCode>
                <c:ptCount val="12"/>
                <c:pt idx="0">
                  <c:v>9.2546451199544375</c:v>
                </c:pt>
                <c:pt idx="1">
                  <c:v>8.7626634340635547</c:v>
                </c:pt>
                <c:pt idx="2">
                  <c:v>8.2545267942232972</c:v>
                </c:pt>
                <c:pt idx="3">
                  <c:v>9.5134061569016879</c:v>
                </c:pt>
                <c:pt idx="4">
                  <c:v>8.5531517285991523</c:v>
                </c:pt>
                <c:pt idx="5">
                  <c:v>8.6699567416072618</c:v>
                </c:pt>
                <c:pt idx="6">
                  <c:v>8.5594724828810538</c:v>
                </c:pt>
                <c:pt idx="7">
                  <c:v>9.1767881241565465</c:v>
                </c:pt>
                <c:pt idx="8">
                  <c:v>8.828199428389965</c:v>
                </c:pt>
                <c:pt idx="9">
                  <c:v>8.4404132023179645</c:v>
                </c:pt>
                <c:pt idx="10">
                  <c:v>8.7085038653933609</c:v>
                </c:pt>
                <c:pt idx="11">
                  <c:v>9.172215045215145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3B-40E9-993B-21890F11880D}"/>
            </c:ext>
          </c:extLst>
        </c:ser>
        <c:ser>
          <c:idx val="0"/>
          <c:order val="2"/>
          <c:tx>
            <c:strRef>
              <c:f>'Graphiques 4 et 5'!$G$35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'Graphiques 4 et 5'!$B$5:$B$16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'Graphiques 4 et 5'!$G$85:$G$96</c:f>
              <c:numCache>
                <c:formatCode>0.0</c:formatCode>
                <c:ptCount val="12"/>
                <c:pt idx="0">
                  <c:v>9.5271174658492317</c:v>
                </c:pt>
                <c:pt idx="1">
                  <c:v>8.5458766308353695</c:v>
                </c:pt>
                <c:pt idx="2">
                  <c:v>9.6636396588030529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3B-40E9-993B-21890F118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47008"/>
        <c:axId val="108749184"/>
      </c:lineChart>
      <c:catAx>
        <c:axId val="1087470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874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49184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8747008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392930093183939E-2"/>
          <c:y val="2.3333209333085334E-2"/>
          <c:w val="0.90023563460817402"/>
          <c:h val="0.886708440993188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'Données graphique 6'!$A$2</c:f>
              <c:strCache>
                <c:ptCount val="1"/>
                <c:pt idx="0">
                  <c:v>Embauches de seniors en emploi aidé</c:v>
                </c:pt>
              </c:strCache>
            </c:strRef>
          </c:tx>
          <c:invertIfNegative val="0"/>
          <c:cat>
            <c:numRef>
              <c:f>'[8]données graph'!$B$1:$AD$1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'[8]données graph'!$B$2:$AD$2</c:f>
              <c:numCache>
                <c:formatCode>General</c:formatCode>
                <c:ptCount val="29"/>
                <c:pt idx="0">
                  <c:v>37.351606904192948</c:v>
                </c:pt>
                <c:pt idx="1">
                  <c:v>39.591520253638947</c:v>
                </c:pt>
                <c:pt idx="2">
                  <c:v>58.968597950609592</c:v>
                </c:pt>
                <c:pt idx="3">
                  <c:v>81.82538599999998</c:v>
                </c:pt>
                <c:pt idx="4">
                  <c:v>103.76660442275306</c:v>
                </c:pt>
                <c:pt idx="5">
                  <c:v>100.19872698794943</c:v>
                </c:pt>
                <c:pt idx="6">
                  <c:v>96.757456270266289</c:v>
                </c:pt>
                <c:pt idx="7">
                  <c:v>108.57876448519892</c:v>
                </c:pt>
                <c:pt idx="8">
                  <c:v>106.68635436863232</c:v>
                </c:pt>
                <c:pt idx="9">
                  <c:v>100.48342428312571</c:v>
                </c:pt>
                <c:pt idx="10">
                  <c:v>97.530005399061011</c:v>
                </c:pt>
                <c:pt idx="11">
                  <c:v>101.83344838772267</c:v>
                </c:pt>
                <c:pt idx="12">
                  <c:v>106.2252659995312</c:v>
                </c:pt>
                <c:pt idx="13">
                  <c:v>92.859641203588268</c:v>
                </c:pt>
                <c:pt idx="14">
                  <c:v>90.981092384252747</c:v>
                </c:pt>
                <c:pt idx="15">
                  <c:v>101.08681802651486</c:v>
                </c:pt>
                <c:pt idx="16">
                  <c:v>101.16784631560003</c:v>
                </c:pt>
                <c:pt idx="17">
                  <c:v>108.81452409999667</c:v>
                </c:pt>
                <c:pt idx="18">
                  <c:v>105.19495106933333</c:v>
                </c:pt>
                <c:pt idx="19">
                  <c:v>127.18567129124314</c:v>
                </c:pt>
                <c:pt idx="20">
                  <c:v>126.59920247266668</c:v>
                </c:pt>
                <c:pt idx="21">
                  <c:v>128.42334205091814</c:v>
                </c:pt>
                <c:pt idx="22">
                  <c:v>146.63260482679371</c:v>
                </c:pt>
                <c:pt idx="23">
                  <c:v>146.84628435173519</c:v>
                </c:pt>
                <c:pt idx="24">
                  <c:v>129.48085018171182</c:v>
                </c:pt>
                <c:pt idx="25">
                  <c:v>156.68589545315533</c:v>
                </c:pt>
                <c:pt idx="26">
                  <c:v>171.79720627149541</c:v>
                </c:pt>
                <c:pt idx="27">
                  <c:v>155.67181022856499</c:v>
                </c:pt>
                <c:pt idx="28">
                  <c:v>86.468075710198917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4-4280-8826-CCE15A8E9DFD}"/>
            </c:ext>
          </c:extLst>
        </c:ser>
        <c:ser>
          <c:idx val="1"/>
          <c:order val="2"/>
          <c:tx>
            <c:strRef>
              <c:f>'Données graphique 6'!$A$5</c:f>
              <c:strCache>
                <c:ptCount val="1"/>
                <c:pt idx="0">
                  <c:v>Embauches de seniors en contrat aidé</c:v>
                </c:pt>
              </c:strCache>
            </c:strRef>
          </c:tx>
          <c:invertIfNegative val="0"/>
          <c:cat>
            <c:numRef>
              <c:f>'[8]données graph'!$B$1:$AD$1</c:f>
              <c:numCache>
                <c:formatCode>General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'[8]données graph'!$B$5:$AD$5</c:f>
              <c:numCache>
                <c:formatCode>General</c:formatCode>
                <c:ptCount val="29"/>
                <c:pt idx="0">
                  <c:v>34.50187290419295</c:v>
                </c:pt>
                <c:pt idx="1">
                  <c:v>36.968688253638952</c:v>
                </c:pt>
                <c:pt idx="2">
                  <c:v>55.555499950609587</c:v>
                </c:pt>
                <c:pt idx="3">
                  <c:v>76.870948999999996</c:v>
                </c:pt>
                <c:pt idx="4">
                  <c:v>96.611570422753061</c:v>
                </c:pt>
                <c:pt idx="5">
                  <c:v>91.72237398794941</c:v>
                </c:pt>
                <c:pt idx="6">
                  <c:v>90.770515270266301</c:v>
                </c:pt>
                <c:pt idx="7">
                  <c:v>101.65828748519891</c:v>
                </c:pt>
                <c:pt idx="8">
                  <c:v>100.49111136863233</c:v>
                </c:pt>
                <c:pt idx="9">
                  <c:v>95.182835283125712</c:v>
                </c:pt>
                <c:pt idx="10">
                  <c:v>91.946325399061024</c:v>
                </c:pt>
                <c:pt idx="11">
                  <c:v>96.448296359605905</c:v>
                </c:pt>
                <c:pt idx="12">
                  <c:v>100.56019399953119</c:v>
                </c:pt>
                <c:pt idx="13">
                  <c:v>85.54484220358826</c:v>
                </c:pt>
                <c:pt idx="14">
                  <c:v>81.439310384252749</c:v>
                </c:pt>
                <c:pt idx="15">
                  <c:v>89.613567165348186</c:v>
                </c:pt>
                <c:pt idx="16">
                  <c:v>85.081261345000016</c:v>
                </c:pt>
                <c:pt idx="17">
                  <c:v>87.884773600000003</c:v>
                </c:pt>
                <c:pt idx="18">
                  <c:v>82.188192999999998</c:v>
                </c:pt>
                <c:pt idx="19">
                  <c:v>101.7184899748698</c:v>
                </c:pt>
                <c:pt idx="20">
                  <c:v>97.83280834</c:v>
                </c:pt>
                <c:pt idx="21">
                  <c:v>99.56223288000001</c:v>
                </c:pt>
                <c:pt idx="22">
                  <c:v>118.65391729999999</c:v>
                </c:pt>
                <c:pt idx="23">
                  <c:v>119.74614339999999</c:v>
                </c:pt>
                <c:pt idx="24">
                  <c:v>102.30708300000001</c:v>
                </c:pt>
                <c:pt idx="25">
                  <c:v>130.66834699217915</c:v>
                </c:pt>
                <c:pt idx="26">
                  <c:v>144.59827742836137</c:v>
                </c:pt>
                <c:pt idx="27">
                  <c:v>125.76749150000001</c:v>
                </c:pt>
                <c:pt idx="28">
                  <c:v>50.167627822590006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4-4280-8826-CCE15A8E9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90752"/>
        <c:axId val="108900736"/>
      </c:barChart>
      <c:lineChart>
        <c:grouping val="standard"/>
        <c:varyColors val="0"/>
        <c:ser>
          <c:idx val="3"/>
          <c:order val="1"/>
          <c:tx>
            <c:strRef>
              <c:f>'[8]données graph'!$A$3</c:f>
              <c:strCache>
                <c:ptCount val="1"/>
                <c:pt idx="0">
                  <c:v>Part des seniors parmi les embauches en emploi aidé (%)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'[8]données graph'!$B$1:$AB$1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'[8]données graph'!$B$3:$AD$3</c:f>
              <c:numCache>
                <c:formatCode>General</c:formatCode>
                <c:ptCount val="29"/>
                <c:pt idx="0">
                  <c:v>4.398187087373211</c:v>
                </c:pt>
                <c:pt idx="1">
                  <c:v>4.3288592937345118</c:v>
                </c:pt>
                <c:pt idx="2">
                  <c:v>5.084866243410044</c:v>
                </c:pt>
                <c:pt idx="3">
                  <c:v>6.7767549911300105</c:v>
                </c:pt>
                <c:pt idx="4">
                  <c:v>7.2339402194132125</c:v>
                </c:pt>
                <c:pt idx="5">
                  <c:v>6.640118687860717</c:v>
                </c:pt>
                <c:pt idx="6">
                  <c:v>6.8527779956206709</c:v>
                </c:pt>
                <c:pt idx="7">
                  <c:v>8.043864685770135</c:v>
                </c:pt>
                <c:pt idx="8">
                  <c:v>7.6183768831004377</c:v>
                </c:pt>
                <c:pt idx="9">
                  <c:v>7.6069693061621866</c:v>
                </c:pt>
                <c:pt idx="10">
                  <c:v>7.7382349874092844</c:v>
                </c:pt>
                <c:pt idx="11">
                  <c:v>8.9255678901634923</c:v>
                </c:pt>
                <c:pt idx="12">
                  <c:v>9.5838890991592827</c:v>
                </c:pt>
                <c:pt idx="13">
                  <c:v>8.6676891832298573</c:v>
                </c:pt>
                <c:pt idx="14">
                  <c:v>8.5453302547880821</c:v>
                </c:pt>
                <c:pt idx="15">
                  <c:v>9.6058246008815296</c:v>
                </c:pt>
                <c:pt idx="16">
                  <c:v>8.7718734784836343</c:v>
                </c:pt>
                <c:pt idx="17">
                  <c:v>8.9564445189783495</c:v>
                </c:pt>
                <c:pt idx="18">
                  <c:v>9.9123694610393684</c:v>
                </c:pt>
                <c:pt idx="19">
                  <c:v>10.764903929896763</c:v>
                </c:pt>
                <c:pt idx="20">
                  <c:v>10.246734427277747</c:v>
                </c:pt>
                <c:pt idx="21">
                  <c:v>10.927616032780817</c:v>
                </c:pt>
                <c:pt idx="22">
                  <c:v>11.625112576698173</c:v>
                </c:pt>
                <c:pt idx="23">
                  <c:v>10.073457174129624</c:v>
                </c:pt>
                <c:pt idx="24">
                  <c:v>7.1933385139265438</c:v>
                </c:pt>
                <c:pt idx="25">
                  <c:v>8.0659561743164758</c:v>
                </c:pt>
                <c:pt idx="26">
                  <c:v>8.1696021904800205</c:v>
                </c:pt>
                <c:pt idx="27">
                  <c:v>8.3359582988387562</c:v>
                </c:pt>
                <c:pt idx="28">
                  <c:v>8.1171008426490996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A4-4280-8826-CCE15A8E9DFD}"/>
            </c:ext>
          </c:extLst>
        </c:ser>
        <c:ser>
          <c:idx val="0"/>
          <c:order val="3"/>
          <c:tx>
            <c:strRef>
              <c:f>'[8]données graph'!$A$6</c:f>
              <c:strCache>
                <c:ptCount val="1"/>
                <c:pt idx="0">
                  <c:v>Part des seniors parmi les embauches en contrat aidé (%)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'[8]données graph'!$B$1:$AB$1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'[8]données graph'!$B$6:$AD$6</c:f>
              <c:numCache>
                <c:formatCode>General</c:formatCode>
                <c:ptCount val="29"/>
                <c:pt idx="0">
                  <c:v>7.7355845686812907</c:v>
                </c:pt>
                <c:pt idx="1">
                  <c:v>7.0569818681031888</c:v>
                </c:pt>
                <c:pt idx="2">
                  <c:v>8.1049642047962092</c:v>
                </c:pt>
                <c:pt idx="3">
                  <c:v>9.7526841435518516</c:v>
                </c:pt>
                <c:pt idx="4">
                  <c:v>10.396982698818812</c:v>
                </c:pt>
                <c:pt idx="5">
                  <c:v>8.9905914883640357</c:v>
                </c:pt>
                <c:pt idx="6">
                  <c:v>9.2222372073824523</c:v>
                </c:pt>
                <c:pt idx="7">
                  <c:v>11.325588182685065</c:v>
                </c:pt>
                <c:pt idx="8">
                  <c:v>10.83078301767566</c:v>
                </c:pt>
                <c:pt idx="9">
                  <c:v>11.245409791074794</c:v>
                </c:pt>
                <c:pt idx="10">
                  <c:v>12.295774390477117</c:v>
                </c:pt>
                <c:pt idx="11">
                  <c:v>15.179709683391629</c:v>
                </c:pt>
                <c:pt idx="12">
                  <c:v>17.317443896471417</c:v>
                </c:pt>
                <c:pt idx="13">
                  <c:v>16.500305183122627</c:v>
                </c:pt>
                <c:pt idx="14">
                  <c:v>16.345895130547774</c:v>
                </c:pt>
                <c:pt idx="15">
                  <c:v>17.963752602697454</c:v>
                </c:pt>
                <c:pt idx="16">
                  <c:v>16.2170438182469</c:v>
                </c:pt>
                <c:pt idx="17">
                  <c:v>17.624936848075201</c:v>
                </c:pt>
                <c:pt idx="18">
                  <c:v>20.504307022012615</c:v>
                </c:pt>
                <c:pt idx="19">
                  <c:v>19.012204845692658</c:v>
                </c:pt>
                <c:pt idx="20">
                  <c:v>17.484249764926428</c:v>
                </c:pt>
                <c:pt idx="21">
                  <c:v>20.595059952496726</c:v>
                </c:pt>
                <c:pt idx="22">
                  <c:v>21.091554999768913</c:v>
                </c:pt>
                <c:pt idx="23">
                  <c:v>19.680652580508376</c:v>
                </c:pt>
                <c:pt idx="24">
                  <c:v>17.78944235785081</c:v>
                </c:pt>
                <c:pt idx="25">
                  <c:v>20.45067282769369</c:v>
                </c:pt>
                <c:pt idx="26">
                  <c:v>22.064855184823802</c:v>
                </c:pt>
                <c:pt idx="27">
                  <c:v>24.099160047904192</c:v>
                </c:pt>
                <c:pt idx="28">
                  <c:v>18.86485250698691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A4-4280-8826-CCE15A8E9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02272"/>
        <c:axId val="108903808"/>
      </c:lineChart>
      <c:catAx>
        <c:axId val="1088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900736"/>
        <c:crosses val="autoZero"/>
        <c:auto val="1"/>
        <c:lblAlgn val="ctr"/>
        <c:lblOffset val="100"/>
        <c:noMultiLvlLbl val="0"/>
      </c:catAx>
      <c:valAx>
        <c:axId val="108900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890752"/>
        <c:crosses val="autoZero"/>
        <c:crossBetween val="between"/>
      </c:valAx>
      <c:catAx>
        <c:axId val="10890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903808"/>
        <c:crosses val="autoZero"/>
        <c:auto val="1"/>
        <c:lblAlgn val="ctr"/>
        <c:lblOffset val="100"/>
        <c:noMultiLvlLbl val="0"/>
      </c:catAx>
      <c:valAx>
        <c:axId val="10890380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crossAx val="108902272"/>
        <c:crosses val="max"/>
        <c:crossBetween val="between"/>
      </c:valAx>
    </c:plotArea>
    <c:legend>
      <c:legendPos val="l"/>
      <c:layout>
        <c:manualLayout>
          <c:xMode val="edge"/>
          <c:yMode val="edge"/>
          <c:x val="6.9612012050855029E-2"/>
          <c:y val="8.7881455762911526E-3"/>
          <c:w val="0.4013459662511385"/>
          <c:h val="0.21024093248186496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marker>
            <c:symbol val="diamond"/>
            <c:size val="5"/>
          </c:marker>
          <c:cat>
            <c:strRef>
              <c:f>'Données graphique 7'!$E$5:$E$16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'Données graphique 7'!$C$24:$C$35</c:f>
              <c:numCache>
                <c:formatCode>_-* #\ ##0\ _€_-;\-* #\ ##0\ _€_-;_-* "-"??\ _€_-;_-@_-</c:formatCode>
                <c:ptCount val="12"/>
                <c:pt idx="0">
                  <c:v>213</c:v>
                </c:pt>
                <c:pt idx="1">
                  <c:v>409</c:v>
                </c:pt>
                <c:pt idx="2">
                  <c:v>659</c:v>
                </c:pt>
                <c:pt idx="3">
                  <c:v>869</c:v>
                </c:pt>
                <c:pt idx="4">
                  <c:v>1116</c:v>
                </c:pt>
                <c:pt idx="5">
                  <c:v>1377</c:v>
                </c:pt>
                <c:pt idx="6">
                  <c:v>1660</c:v>
                </c:pt>
                <c:pt idx="7">
                  <c:v>1860</c:v>
                </c:pt>
                <c:pt idx="8">
                  <c:v>2044</c:v>
                </c:pt>
                <c:pt idx="9">
                  <c:v>2273</c:v>
                </c:pt>
                <c:pt idx="10">
                  <c:v>2550</c:v>
                </c:pt>
                <c:pt idx="11">
                  <c:v>2883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D-4BB6-B9D9-32E5168D25FF}"/>
            </c:ext>
          </c:extLst>
        </c:ser>
        <c:ser>
          <c:idx val="1"/>
          <c:order val="1"/>
          <c:tx>
            <c:v>2008</c:v>
          </c:tx>
          <c:marker>
            <c:symbol val="x"/>
            <c:size val="5"/>
          </c:marker>
          <c:val>
            <c:numRef>
              <c:f>'Données graphique 7'!$C$36:$C$47</c:f>
              <c:numCache>
                <c:formatCode>_-* #\ ##0\ _€_-;\-* #\ ##0\ _€_-;_-* "-"??\ _€_-;_-@_-</c:formatCode>
                <c:ptCount val="12"/>
                <c:pt idx="0">
                  <c:v>297</c:v>
                </c:pt>
                <c:pt idx="1">
                  <c:v>594</c:v>
                </c:pt>
                <c:pt idx="2">
                  <c:v>885</c:v>
                </c:pt>
                <c:pt idx="3">
                  <c:v>1214</c:v>
                </c:pt>
                <c:pt idx="4">
                  <c:v>1509</c:v>
                </c:pt>
                <c:pt idx="5">
                  <c:v>1792</c:v>
                </c:pt>
                <c:pt idx="6">
                  <c:v>2282</c:v>
                </c:pt>
                <c:pt idx="7">
                  <c:v>2578</c:v>
                </c:pt>
                <c:pt idx="8">
                  <c:v>2846</c:v>
                </c:pt>
                <c:pt idx="9">
                  <c:v>3350</c:v>
                </c:pt>
                <c:pt idx="10">
                  <c:v>3949</c:v>
                </c:pt>
                <c:pt idx="11">
                  <c:v>4678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D-4BB6-B9D9-32E5168D25FF}"/>
            </c:ext>
          </c:extLst>
        </c:ser>
        <c:ser>
          <c:idx val="5"/>
          <c:order val="2"/>
          <c:tx>
            <c:v>2012</c:v>
          </c:tx>
          <c:marker>
            <c:symbol val="diamond"/>
            <c:size val="5"/>
          </c:marker>
          <c:val>
            <c:numRef>
              <c:f>'Données graphique 7'!$C$84:$C$95</c:f>
              <c:numCache>
                <c:formatCode>_-* #\ ##0\ _€_-;\-* #\ ##0\ _€_-;_-* "-"??\ _€_-;_-@_-</c:formatCode>
                <c:ptCount val="12"/>
                <c:pt idx="0">
                  <c:v>938</c:v>
                </c:pt>
                <c:pt idx="1">
                  <c:v>1957</c:v>
                </c:pt>
                <c:pt idx="2">
                  <c:v>3066</c:v>
                </c:pt>
                <c:pt idx="3">
                  <c:v>4000</c:v>
                </c:pt>
                <c:pt idx="4">
                  <c:v>4963</c:v>
                </c:pt>
                <c:pt idx="5">
                  <c:v>6032</c:v>
                </c:pt>
                <c:pt idx="6">
                  <c:v>7124</c:v>
                </c:pt>
                <c:pt idx="7">
                  <c:v>8177</c:v>
                </c:pt>
                <c:pt idx="8">
                  <c:v>8870</c:v>
                </c:pt>
                <c:pt idx="9">
                  <c:v>10038</c:v>
                </c:pt>
                <c:pt idx="10">
                  <c:v>11293</c:v>
                </c:pt>
                <c:pt idx="11">
                  <c:v>12547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5D-4BB6-B9D9-32E5168D25FF}"/>
            </c:ext>
          </c:extLst>
        </c:ser>
        <c:ser>
          <c:idx val="6"/>
          <c:order val="3"/>
          <c:tx>
            <c:v>2013</c:v>
          </c:tx>
          <c:marker>
            <c:symbol val="square"/>
            <c:size val="4"/>
          </c:marker>
          <c:val>
            <c:numRef>
              <c:f>'Données graphique 7'!$C$96:$C$107</c:f>
              <c:numCache>
                <c:formatCode>_-* #\ ##0\ _€_-;\-* #\ ##0\ _€_-;_-* "-"??\ _€_-;_-@_-</c:formatCode>
                <c:ptCount val="12"/>
                <c:pt idx="0">
                  <c:v>1253</c:v>
                </c:pt>
                <c:pt idx="1">
                  <c:v>2403</c:v>
                </c:pt>
                <c:pt idx="2">
                  <c:v>3837</c:v>
                </c:pt>
                <c:pt idx="3">
                  <c:v>5028</c:v>
                </c:pt>
                <c:pt idx="4">
                  <c:v>6317</c:v>
                </c:pt>
                <c:pt idx="5">
                  <c:v>7668</c:v>
                </c:pt>
                <c:pt idx="6">
                  <c:v>8989</c:v>
                </c:pt>
                <c:pt idx="7">
                  <c:v>10283</c:v>
                </c:pt>
                <c:pt idx="8">
                  <c:v>10903</c:v>
                </c:pt>
                <c:pt idx="9">
                  <c:v>12100</c:v>
                </c:pt>
                <c:pt idx="10">
                  <c:v>13334</c:v>
                </c:pt>
                <c:pt idx="11">
                  <c:v>14581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5D-4BB6-B9D9-32E5168D25FF}"/>
            </c:ext>
          </c:extLst>
        </c:ser>
        <c:ser>
          <c:idx val="7"/>
          <c:order val="4"/>
          <c:tx>
            <c:v>2014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'Données graphique 7'!$C$108:$C$119</c:f>
              <c:numCache>
                <c:formatCode>_-* #\ ##0\ _€_-;\-* #\ ##0\ _€_-;_-* "-"??\ _€_-;_-@_-</c:formatCode>
                <c:ptCount val="12"/>
                <c:pt idx="0">
                  <c:v>1266</c:v>
                </c:pt>
                <c:pt idx="1">
                  <c:v>2358</c:v>
                </c:pt>
                <c:pt idx="2">
                  <c:v>3649</c:v>
                </c:pt>
                <c:pt idx="3">
                  <c:v>5308</c:v>
                </c:pt>
                <c:pt idx="4">
                  <c:v>6533</c:v>
                </c:pt>
                <c:pt idx="5">
                  <c:v>7698</c:v>
                </c:pt>
                <c:pt idx="6">
                  <c:v>9106</c:v>
                </c:pt>
                <c:pt idx="7">
                  <c:v>10395</c:v>
                </c:pt>
                <c:pt idx="8">
                  <c:v>11080</c:v>
                </c:pt>
                <c:pt idx="9">
                  <c:v>12283</c:v>
                </c:pt>
                <c:pt idx="10">
                  <c:v>13780</c:v>
                </c:pt>
                <c:pt idx="11">
                  <c:v>15357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5D-4BB6-B9D9-32E5168D25FF}"/>
            </c:ext>
          </c:extLst>
        </c:ser>
        <c:ser>
          <c:idx val="8"/>
          <c:order val="5"/>
          <c:tx>
            <c:v>2015</c:v>
          </c:tx>
          <c:spPr>
            <a:ln>
              <a:solidFill>
                <a:srgbClr val="FF0000"/>
              </a:solidFill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'Données graphique 7'!$C$120:$C$131</c:f>
              <c:numCache>
                <c:formatCode>_-* #\ ##0\ _€_-;\-* #\ ##0\ _€_-;_-* "-"??\ _€_-;_-@_-</c:formatCode>
                <c:ptCount val="12"/>
                <c:pt idx="0">
                  <c:v>1268</c:v>
                </c:pt>
                <c:pt idx="1">
                  <c:v>2431</c:v>
                </c:pt>
                <c:pt idx="2">
                  <c:v>3801</c:v>
                </c:pt>
                <c:pt idx="3">
                  <c:v>5150</c:v>
                </c:pt>
                <c:pt idx="4">
                  <c:v>6624</c:v>
                </c:pt>
                <c:pt idx="5">
                  <c:v>7787</c:v>
                </c:pt>
                <c:pt idx="6">
                  <c:v>9360</c:v>
                </c:pt>
                <c:pt idx="7">
                  <c:v>10577</c:v>
                </c:pt>
                <c:pt idx="8">
                  <c:v>11254</c:v>
                </c:pt>
                <c:pt idx="9">
                  <c:v>12562</c:v>
                </c:pt>
                <c:pt idx="10">
                  <c:v>13656</c:v>
                </c:pt>
                <c:pt idx="11">
                  <c:v>15016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5D-4BB6-B9D9-32E5168D25FF}"/>
            </c:ext>
          </c:extLst>
        </c:ser>
        <c:ser>
          <c:idx val="3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'Données graphique 7'!$A$132:$A$134</c:f>
              <c:numCache>
                <c:formatCode>mmm\-yy</c:formatCode>
                <c:ptCount val="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</c:numCache>
            </c:numRef>
          </c:cat>
          <c:val>
            <c:numRef>
              <c:f>'Données graphique 7'!$C$132:$C$143</c:f>
              <c:numCache>
                <c:formatCode>_-* #\ ##0\ _€_-;\-* #\ ##0\ _€_-;_-* "-"??\ _€_-;_-@_-</c:formatCode>
                <c:ptCount val="12"/>
                <c:pt idx="0">
                  <c:v>1466</c:v>
                </c:pt>
                <c:pt idx="1">
                  <c:v>2534</c:v>
                </c:pt>
                <c:pt idx="2">
                  <c:v>3699</c:v>
                </c:pt>
                <c:pt idx="3">
                  <c:v>4996</c:v>
                </c:pt>
                <c:pt idx="4">
                  <c:v>6046</c:v>
                </c:pt>
                <c:pt idx="5">
                  <c:v>7169</c:v>
                </c:pt>
                <c:pt idx="6">
                  <c:v>8518</c:v>
                </c:pt>
                <c:pt idx="7">
                  <c:v>9428</c:v>
                </c:pt>
                <c:pt idx="8">
                  <c:v>9999</c:v>
                </c:pt>
                <c:pt idx="9">
                  <c:v>10981</c:v>
                </c:pt>
                <c:pt idx="10">
                  <c:v>12173</c:v>
                </c:pt>
                <c:pt idx="11">
                  <c:v>13499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5D-4BB6-B9D9-32E5168D25FF}"/>
            </c:ext>
          </c:extLst>
        </c:ser>
        <c:ser>
          <c:idx val="4"/>
          <c:order val="7"/>
          <c:tx>
            <c:v>2017</c:v>
          </c:tx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1B5D-4BB6-B9D9-32E5168D25FF}"/>
              </c:ext>
            </c:extLst>
          </c:dPt>
          <c:val>
            <c:numRef>
              <c:f>'Données graphique 7'!$C$144:$C$155</c:f>
              <c:numCache>
                <c:formatCode>_-* #\ ##0\ _€_-;\-* #\ ##0\ _€_-;_-* "-"??\ _€_-;_-@_-</c:formatCode>
                <c:ptCount val="12"/>
                <c:pt idx="0">
                  <c:v>1103</c:v>
                </c:pt>
                <c:pt idx="1">
                  <c:v>2073</c:v>
                </c:pt>
                <c:pt idx="2">
                  <c:v>3181</c:v>
                </c:pt>
                <c:pt idx="3">
                  <c:v>4256</c:v>
                </c:pt>
                <c:pt idx="4">
                  <c:v>5160</c:v>
                </c:pt>
                <c:pt idx="5">
                  <c:v>6067</c:v>
                </c:pt>
                <c:pt idx="6">
                  <c:v>7266</c:v>
                </c:pt>
                <c:pt idx="7">
                  <c:v>8152</c:v>
                </c:pt>
                <c:pt idx="8">
                  <c:v>8720</c:v>
                </c:pt>
                <c:pt idx="9">
                  <c:v>9668</c:v>
                </c:pt>
                <c:pt idx="10">
                  <c:v>10632</c:v>
                </c:pt>
                <c:pt idx="11">
                  <c:v>11927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5D-4BB6-B9D9-32E5168D25FF}"/>
            </c:ext>
          </c:extLst>
        </c:ser>
        <c:ser>
          <c:idx val="2"/>
          <c:order val="8"/>
          <c:tx>
            <c:v>2018</c:v>
          </c:tx>
          <c:val>
            <c:numRef>
              <c:f>'Données graphique 7'!$C$156:$C$167</c:f>
              <c:numCache>
                <c:formatCode>_-* #\ ##0\ _€_-;\-* #\ ##0\ _€_-;_-* "-"??\ _€_-;_-@_-</c:formatCode>
                <c:ptCount val="12"/>
                <c:pt idx="0">
                  <c:v>981</c:v>
                </c:pt>
                <c:pt idx="1">
                  <c:v>1825</c:v>
                </c:pt>
                <c:pt idx="2">
                  <c:v>2896</c:v>
                </c:pt>
                <c:pt idx="3">
                  <c:v>3707</c:v>
                </c:pt>
                <c:pt idx="4">
                  <c:v>4699</c:v>
                </c:pt>
                <c:pt idx="5">
                  <c:v>5659</c:v>
                </c:pt>
                <c:pt idx="6">
                  <c:v>6780</c:v>
                </c:pt>
                <c:pt idx="7">
                  <c:v>7934</c:v>
                </c:pt>
                <c:pt idx="8">
                  <c:v>8559</c:v>
                </c:pt>
                <c:pt idx="9">
                  <c:v>9371</c:v>
                </c:pt>
                <c:pt idx="10">
                  <c:v>10299</c:v>
                </c:pt>
                <c:pt idx="11">
                  <c:v>11382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5D-4BB6-B9D9-32E5168D2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8128"/>
        <c:axId val="100449664"/>
      </c:lineChart>
      <c:catAx>
        <c:axId val="1004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0449664"/>
        <c:crosses val="autoZero"/>
        <c:auto val="1"/>
        <c:lblAlgn val="ctr"/>
        <c:lblOffset val="100"/>
        <c:noMultiLvlLbl val="0"/>
      </c:catAx>
      <c:valAx>
        <c:axId val="100449664"/>
        <c:scaling>
          <c:orientation val="minMax"/>
          <c:max val="16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044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8'!$B$3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'Graphique 8'!$A$4:$A$15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 8'!$B$4:$B$15</c:f>
              <c:numCache>
                <c:formatCode>#,##0</c:formatCode>
                <c:ptCount val="12"/>
                <c:pt idx="0">
                  <c:v>27955.399999999998</c:v>
                </c:pt>
                <c:pt idx="1">
                  <c:v>34784.199999999997</c:v>
                </c:pt>
                <c:pt idx="2">
                  <c:v>40196.799999999996</c:v>
                </c:pt>
                <c:pt idx="3">
                  <c:v>52768</c:v>
                </c:pt>
                <c:pt idx="4">
                  <c:v>58665.599999999999</c:v>
                </c:pt>
                <c:pt idx="5">
                  <c:v>63787.199999999997</c:v>
                </c:pt>
                <c:pt idx="6">
                  <c:v>78686.399999999994</c:v>
                </c:pt>
                <c:pt idx="7">
                  <c:v>84739.199999999997</c:v>
                </c:pt>
                <c:pt idx="8">
                  <c:v>91335.2</c:v>
                </c:pt>
                <c:pt idx="9">
                  <c:v>106622.39999999999</c:v>
                </c:pt>
                <c:pt idx="10">
                  <c:v>111472.4</c:v>
                </c:pt>
                <c:pt idx="11">
                  <c:v>115643.4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FD-4255-B92A-DF27193B4D31}"/>
            </c:ext>
          </c:extLst>
        </c:ser>
        <c:ser>
          <c:idx val="2"/>
          <c:order val="1"/>
          <c:tx>
            <c:strRef>
              <c:f>'Graphique 8'!$D$3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'Graphique 8'!$A$4:$A$15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 8'!$D$4:$D$15</c:f>
              <c:numCache>
                <c:formatCode>#,##0</c:formatCode>
                <c:ptCount val="12"/>
                <c:pt idx="0">
                  <c:v>3162.2</c:v>
                </c:pt>
                <c:pt idx="1">
                  <c:v>4908.2</c:v>
                </c:pt>
                <c:pt idx="2">
                  <c:v>6440.7999999999993</c:v>
                </c:pt>
                <c:pt idx="3">
                  <c:v>9409</c:v>
                </c:pt>
                <c:pt idx="4">
                  <c:v>10747.6</c:v>
                </c:pt>
                <c:pt idx="5">
                  <c:v>11814.6</c:v>
                </c:pt>
                <c:pt idx="6">
                  <c:v>14821.6</c:v>
                </c:pt>
                <c:pt idx="7">
                  <c:v>16625.8</c:v>
                </c:pt>
                <c:pt idx="8">
                  <c:v>18313.599999999999</c:v>
                </c:pt>
                <c:pt idx="9">
                  <c:v>21766.799999999999</c:v>
                </c:pt>
                <c:pt idx="10">
                  <c:v>23454.6</c:v>
                </c:pt>
                <c:pt idx="11">
                  <c:v>24948.399999999998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FD-4255-B92A-DF27193B4D31}"/>
            </c:ext>
          </c:extLst>
        </c:ser>
        <c:ser>
          <c:idx val="4"/>
          <c:order val="2"/>
          <c:tx>
            <c:strRef>
              <c:f>'Graphique 8'!$F$3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'Graphique 8'!$A$4:$A$15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 8'!$F$4:$F$15</c:f>
              <c:numCache>
                <c:formatCode>#,##0</c:formatCode>
                <c:ptCount val="12"/>
                <c:pt idx="0">
                  <c:v>7255.5999999999995</c:v>
                </c:pt>
                <c:pt idx="1">
                  <c:v>9156.7999999999993</c:v>
                </c:pt>
                <c:pt idx="2">
                  <c:v>10534.199999999999</c:v>
                </c:pt>
                <c:pt idx="3">
                  <c:v>14899.199999999999</c:v>
                </c:pt>
                <c:pt idx="4">
                  <c:v>17324.199999999997</c:v>
                </c:pt>
                <c:pt idx="5">
                  <c:v>20777.399999999998</c:v>
                </c:pt>
                <c:pt idx="6">
                  <c:v>23609.799999999996</c:v>
                </c:pt>
                <c:pt idx="7">
                  <c:v>27431.599999999995</c:v>
                </c:pt>
                <c:pt idx="8">
                  <c:v>30904.199999999993</c:v>
                </c:pt>
                <c:pt idx="9">
                  <c:v>37674.799999999996</c:v>
                </c:pt>
                <c:pt idx="10">
                  <c:v>41535.399999999994</c:v>
                </c:pt>
                <c:pt idx="11">
                  <c:v>45900.399999999994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FD-4255-B92A-DF27193B4D31}"/>
            </c:ext>
          </c:extLst>
        </c:ser>
        <c:ser>
          <c:idx val="6"/>
          <c:order val="3"/>
          <c:tx>
            <c:strRef>
              <c:f>'Graphique 8'!$H$3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'Graphique 8'!$A$4:$A$15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 8'!$H$4:$H$15</c:f>
              <c:numCache>
                <c:formatCode>#,##0</c:formatCode>
                <c:ptCount val="12"/>
                <c:pt idx="0">
                  <c:v>24696.199999999997</c:v>
                </c:pt>
                <c:pt idx="1">
                  <c:v>37927</c:v>
                </c:pt>
                <c:pt idx="2">
                  <c:v>49237.2</c:v>
                </c:pt>
                <c:pt idx="3">
                  <c:v>65727.199999999997</c:v>
                </c:pt>
                <c:pt idx="4">
                  <c:v>76571.8</c:v>
                </c:pt>
                <c:pt idx="5">
                  <c:v>87494</c:v>
                </c:pt>
                <c:pt idx="6">
                  <c:v>105613.6</c:v>
                </c:pt>
                <c:pt idx="7">
                  <c:v>118669.8</c:v>
                </c:pt>
                <c:pt idx="8">
                  <c:v>130697.8</c:v>
                </c:pt>
                <c:pt idx="9">
                  <c:v>144103.20000000001</c:v>
                </c:pt>
                <c:pt idx="10">
                  <c:v>150951.40000000002</c:v>
                </c:pt>
                <c:pt idx="11">
                  <c:v>155840.20000000001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FD-4255-B92A-DF27193B4D31}"/>
            </c:ext>
          </c:extLst>
        </c:ser>
        <c:ser>
          <c:idx val="7"/>
          <c:order val="4"/>
          <c:tx>
            <c:strRef>
              <c:f>'Graphique 8'!$I$3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cat>
            <c:strRef>
              <c:f>'Graphique 8'!$A$4:$A$15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 8'!$I$4:$I$15</c:f>
              <c:numCache>
                <c:formatCode>#,##0</c:formatCode>
                <c:ptCount val="12"/>
                <c:pt idx="0">
                  <c:v>19089.599999999999</c:v>
                </c:pt>
                <c:pt idx="1">
                  <c:v>32688.999999999996</c:v>
                </c:pt>
                <c:pt idx="2">
                  <c:v>42796.399999999994</c:v>
                </c:pt>
                <c:pt idx="3">
                  <c:v>61614.399999999994</c:v>
                </c:pt>
                <c:pt idx="4">
                  <c:v>73797.599999999991</c:v>
                </c:pt>
                <c:pt idx="5">
                  <c:v>87028.4</c:v>
                </c:pt>
                <c:pt idx="6">
                  <c:v>104954</c:v>
                </c:pt>
                <c:pt idx="7">
                  <c:v>117855</c:v>
                </c:pt>
                <c:pt idx="8">
                  <c:v>131648.4</c:v>
                </c:pt>
                <c:pt idx="9">
                  <c:v>147246</c:v>
                </c:pt>
                <c:pt idx="10">
                  <c:v>158110</c:v>
                </c:pt>
                <c:pt idx="11">
                  <c:v>166296.79999999999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FD-4255-B92A-DF27193B4D31}"/>
            </c:ext>
          </c:extLst>
        </c:ser>
        <c:ser>
          <c:idx val="8"/>
          <c:order val="5"/>
          <c:tx>
            <c:strRef>
              <c:f>'Graphique 8'!$J$3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cat>
            <c:strRef>
              <c:f>'Graphique 8'!$A$4:$A$15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 8'!$J$4:$J$15</c:f>
              <c:numCache>
                <c:formatCode>#,##0</c:formatCode>
                <c:ptCount val="12"/>
                <c:pt idx="0">
                  <c:v>25142.399999999998</c:v>
                </c:pt>
                <c:pt idx="1">
                  <c:v>39129.799999999996</c:v>
                </c:pt>
                <c:pt idx="2">
                  <c:v>49353.599999999991</c:v>
                </c:pt>
                <c:pt idx="3">
                  <c:v>65649.599999999991</c:v>
                </c:pt>
                <c:pt idx="4">
                  <c:v>76106.2</c:v>
                </c:pt>
                <c:pt idx="5">
                  <c:v>88017.799999999988</c:v>
                </c:pt>
                <c:pt idx="6">
                  <c:v>108930.99999999999</c:v>
                </c:pt>
                <c:pt idx="7">
                  <c:v>121502.19999999998</c:v>
                </c:pt>
                <c:pt idx="8">
                  <c:v>135004.59999999998</c:v>
                </c:pt>
                <c:pt idx="9">
                  <c:v>151688.59999999998</c:v>
                </c:pt>
                <c:pt idx="10">
                  <c:v>161776.59999999998</c:v>
                </c:pt>
                <c:pt idx="11">
                  <c:v>168857.59999999998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FD-4255-B92A-DF27193B4D31}"/>
            </c:ext>
          </c:extLst>
        </c:ser>
        <c:ser>
          <c:idx val="9"/>
          <c:order val="6"/>
          <c:tx>
            <c:strRef>
              <c:f>'Graphique 8'!$K$3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'Graphique 8'!$A$4:$A$15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 8'!$K$4:$K$15</c:f>
              <c:numCache>
                <c:formatCode>#,##0</c:formatCode>
                <c:ptCount val="12"/>
                <c:pt idx="0">
                  <c:v>28712</c:v>
                </c:pt>
                <c:pt idx="1">
                  <c:v>42641.2</c:v>
                </c:pt>
                <c:pt idx="2">
                  <c:v>53388.799999999996</c:v>
                </c:pt>
                <c:pt idx="3">
                  <c:v>71275.599999999991</c:v>
                </c:pt>
                <c:pt idx="4">
                  <c:v>82857.399999999994</c:v>
                </c:pt>
                <c:pt idx="5">
                  <c:v>95215.2</c:v>
                </c:pt>
                <c:pt idx="6">
                  <c:v>116885</c:v>
                </c:pt>
                <c:pt idx="7">
                  <c:v>130833.60000000001</c:v>
                </c:pt>
                <c:pt idx="8">
                  <c:v>145655.20000000001</c:v>
                </c:pt>
                <c:pt idx="9">
                  <c:v>162746.6</c:v>
                </c:pt>
                <c:pt idx="10">
                  <c:v>173630</c:v>
                </c:pt>
                <c:pt idx="11">
                  <c:v>182903.2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FD-4255-B92A-DF27193B4D31}"/>
            </c:ext>
          </c:extLst>
        </c:ser>
        <c:ser>
          <c:idx val="10"/>
          <c:order val="7"/>
          <c:tx>
            <c:strRef>
              <c:f>'Graphique 8'!$L$3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'Graphique 8'!$A$4:$A$15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 8'!$L$4:$L$15</c:f>
              <c:numCache>
                <c:formatCode>#,##0</c:formatCode>
                <c:ptCount val="12"/>
                <c:pt idx="0">
                  <c:v>30923.599999999999</c:v>
                </c:pt>
                <c:pt idx="1">
                  <c:v>48325.399999999994</c:v>
                </c:pt>
                <c:pt idx="2">
                  <c:v>59848.999999999993</c:v>
                </c:pt>
                <c:pt idx="3">
                  <c:v>78919.199999999983</c:v>
                </c:pt>
                <c:pt idx="4">
                  <c:v>91994.799999999988</c:v>
                </c:pt>
                <c:pt idx="5">
                  <c:v>105050.99999999999</c:v>
                </c:pt>
                <c:pt idx="6">
                  <c:v>129242.79999999999</c:v>
                </c:pt>
                <c:pt idx="7">
                  <c:v>142512.4</c:v>
                </c:pt>
                <c:pt idx="8">
                  <c:v>158265.19999999998</c:v>
                </c:pt>
                <c:pt idx="9">
                  <c:v>176869.8</c:v>
                </c:pt>
                <c:pt idx="10">
                  <c:v>189072.4</c:v>
                </c:pt>
                <c:pt idx="11">
                  <c:v>198093.4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FD-4255-B92A-DF27193B4D31}"/>
            </c:ext>
          </c:extLst>
        </c:ser>
        <c:ser>
          <c:idx val="11"/>
          <c:order val="8"/>
          <c:tx>
            <c:strRef>
              <c:f>'Graphique 8'!$M$3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'Graphique 8'!$A$4:$A$15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aout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'Graphique 8'!$M$4:$M$15</c:f>
              <c:numCache>
                <c:formatCode>#,##0</c:formatCode>
                <c:ptCount val="12"/>
                <c:pt idx="0">
                  <c:v>31389.199999999997</c:v>
                </c:pt>
                <c:pt idx="1">
                  <c:v>44561.799999999996</c:v>
                </c:pt>
                <c:pt idx="2">
                  <c:v>55231.799999999996</c:v>
                </c:pt>
                <c:pt idx="3">
                  <c:v>74108</c:v>
                </c:pt>
                <c:pt idx="4">
                  <c:v>84758.6</c:v>
                </c:pt>
                <c:pt idx="5">
                  <c:v>95545</c:v>
                </c:pt>
                <c:pt idx="6">
                  <c:v>114363</c:v>
                </c:pt>
                <c:pt idx="7">
                  <c:v>126429.8</c:v>
                </c:pt>
                <c:pt idx="8">
                  <c:v>139583</c:v>
                </c:pt>
                <c:pt idx="9" formatCode="General">
                  <c:v>160127.6</c:v>
                </c:pt>
                <c:pt idx="10" formatCode="General">
                  <c:v>172388.4</c:v>
                </c:pt>
                <c:pt idx="11">
                  <c:v>185599.8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9FD-4255-B92A-DF27193B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11168"/>
        <c:axId val="109112704"/>
      </c:lineChart>
      <c:catAx>
        <c:axId val="1091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9112704"/>
        <c:crosses val="autoZero"/>
        <c:auto val="1"/>
        <c:lblAlgn val="ctr"/>
        <c:lblOffset val="100"/>
        <c:noMultiLvlLbl val="0"/>
      </c:catAx>
      <c:valAx>
        <c:axId val="109112704"/>
        <c:scaling>
          <c:orientation val="minMax"/>
          <c:max val="2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911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18673179551186"/>
          <c:y val="0.24105011933174225"/>
          <c:w val="0.13111566533635355"/>
          <c:h val="0.517899761336515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[2]G17!$B$5</c:f>
              <c:strCache>
                <c:ptCount val="1"/>
                <c:pt idx="0">
                  <c:v>Garanties de ressources (dispositifs pour 60 ans et plus)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[2]G17!$B$6:$B$48</c:f>
              <c:numCache>
                <c:formatCode>General</c:formatCode>
                <c:ptCount val="43"/>
                <c:pt idx="0">
                  <c:v>14000</c:v>
                </c:pt>
                <c:pt idx="1">
                  <c:v>13500</c:v>
                </c:pt>
                <c:pt idx="2">
                  <c:v>13500</c:v>
                </c:pt>
                <c:pt idx="3">
                  <c:v>14000</c:v>
                </c:pt>
                <c:pt idx="4">
                  <c:v>14151</c:v>
                </c:pt>
                <c:pt idx="5">
                  <c:v>52905</c:v>
                </c:pt>
                <c:pt idx="6">
                  <c:v>64347</c:v>
                </c:pt>
                <c:pt idx="7">
                  <c:v>84220</c:v>
                </c:pt>
                <c:pt idx="8">
                  <c:v>97412</c:v>
                </c:pt>
                <c:pt idx="9">
                  <c:v>113922</c:v>
                </c:pt>
                <c:pt idx="10">
                  <c:v>147053</c:v>
                </c:pt>
                <c:pt idx="11">
                  <c:v>163598</c:v>
                </c:pt>
                <c:pt idx="12">
                  <c:v>214788</c:v>
                </c:pt>
                <c:pt idx="13">
                  <c:v>291264</c:v>
                </c:pt>
                <c:pt idx="14">
                  <c:v>397122</c:v>
                </c:pt>
                <c:pt idx="15">
                  <c:v>433400</c:v>
                </c:pt>
                <c:pt idx="16">
                  <c:v>409541</c:v>
                </c:pt>
                <c:pt idx="17">
                  <c:v>350378</c:v>
                </c:pt>
                <c:pt idx="18">
                  <c:v>290564</c:v>
                </c:pt>
                <c:pt idx="19">
                  <c:v>228676</c:v>
                </c:pt>
                <c:pt idx="20">
                  <c:v>182483</c:v>
                </c:pt>
                <c:pt idx="21">
                  <c:v>137514</c:v>
                </c:pt>
                <c:pt idx="22">
                  <c:v>94033</c:v>
                </c:pt>
                <c:pt idx="23">
                  <c:v>54625</c:v>
                </c:pt>
                <c:pt idx="24">
                  <c:v>23221</c:v>
                </c:pt>
                <c:pt idx="25">
                  <c:v>9808</c:v>
                </c:pt>
                <c:pt idx="26">
                  <c:v>7329</c:v>
                </c:pt>
                <c:pt idx="27">
                  <c:v>5154</c:v>
                </c:pt>
                <c:pt idx="28">
                  <c:v>3207</c:v>
                </c:pt>
                <c:pt idx="29">
                  <c:v>1545</c:v>
                </c:pt>
                <c:pt idx="30">
                  <c:v>369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2-4F9B-9C8D-F22A33FC3CDE}"/>
            </c:ext>
          </c:extLst>
        </c:ser>
        <c:ser>
          <c:idx val="1"/>
          <c:order val="1"/>
          <c:tx>
            <c:strRef>
              <c:f>[2]G17!$C$5</c:f>
              <c:strCache>
                <c:ptCount val="1"/>
                <c:pt idx="0">
                  <c:v>Préretraites totales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[2]G17!$C$6:$C$52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554</c:v>
                </c:pt>
                <c:pt idx="12">
                  <c:v>8753</c:v>
                </c:pt>
                <c:pt idx="13">
                  <c:v>38217</c:v>
                </c:pt>
                <c:pt idx="14">
                  <c:v>135897</c:v>
                </c:pt>
                <c:pt idx="15">
                  <c:v>288904</c:v>
                </c:pt>
                <c:pt idx="16">
                  <c:v>294784</c:v>
                </c:pt>
                <c:pt idx="17">
                  <c:v>288909</c:v>
                </c:pt>
                <c:pt idx="18">
                  <c:v>265564</c:v>
                </c:pt>
                <c:pt idx="19">
                  <c:v>234605</c:v>
                </c:pt>
                <c:pt idx="20">
                  <c:v>223955</c:v>
                </c:pt>
                <c:pt idx="21">
                  <c:v>215374</c:v>
                </c:pt>
                <c:pt idx="22">
                  <c:v>200020</c:v>
                </c:pt>
                <c:pt idx="23">
                  <c:v>194740</c:v>
                </c:pt>
                <c:pt idx="24">
                  <c:v>192784</c:v>
                </c:pt>
                <c:pt idx="25">
                  <c:v>202198</c:v>
                </c:pt>
                <c:pt idx="26">
                  <c:v>200223</c:v>
                </c:pt>
                <c:pt idx="27">
                  <c:v>179417</c:v>
                </c:pt>
                <c:pt idx="28">
                  <c:v>199017</c:v>
                </c:pt>
                <c:pt idx="29">
                  <c:v>189920</c:v>
                </c:pt>
                <c:pt idx="30">
                  <c:v>178509</c:v>
                </c:pt>
                <c:pt idx="31">
                  <c:v>167099</c:v>
                </c:pt>
                <c:pt idx="32">
                  <c:v>159122</c:v>
                </c:pt>
                <c:pt idx="33">
                  <c:v>139420</c:v>
                </c:pt>
                <c:pt idx="34">
                  <c:v>110481</c:v>
                </c:pt>
                <c:pt idx="35">
                  <c:v>105606</c:v>
                </c:pt>
                <c:pt idx="36">
                  <c:v>101209</c:v>
                </c:pt>
                <c:pt idx="37">
                  <c:v>94846</c:v>
                </c:pt>
                <c:pt idx="38">
                  <c:v>82540</c:v>
                </c:pt>
                <c:pt idx="39">
                  <c:v>69217</c:v>
                </c:pt>
                <c:pt idx="40">
                  <c:v>57356</c:v>
                </c:pt>
                <c:pt idx="41">
                  <c:v>47835</c:v>
                </c:pt>
                <c:pt idx="42">
                  <c:v>37548</c:v>
                </c:pt>
                <c:pt idx="43">
                  <c:v>33999</c:v>
                </c:pt>
                <c:pt idx="44">
                  <c:v>30267</c:v>
                </c:pt>
                <c:pt idx="45">
                  <c:v>26263</c:v>
                </c:pt>
                <c:pt idx="46">
                  <c:v>22822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52-4F9B-9C8D-F22A33FC3CDE}"/>
            </c:ext>
          </c:extLst>
        </c:ser>
        <c:ser>
          <c:idx val="2"/>
          <c:order val="2"/>
          <c:tx>
            <c:strRef>
              <c:f>[2]G17!$E$5</c:f>
              <c:strCache>
                <c:ptCount val="1"/>
                <c:pt idx="0">
                  <c:v>Dispensés de recherche d'emploi indemnisés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[2]G17!$E$6:$E$52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62500</c:v>
                </c:pt>
                <c:pt idx="18">
                  <c:v>114150</c:v>
                </c:pt>
                <c:pt idx="19">
                  <c:v>171373</c:v>
                </c:pt>
                <c:pt idx="20">
                  <c:v>209507</c:v>
                </c:pt>
                <c:pt idx="21">
                  <c:v>227097</c:v>
                </c:pt>
                <c:pt idx="22">
                  <c:v>233248</c:v>
                </c:pt>
                <c:pt idx="23">
                  <c:v>233088</c:v>
                </c:pt>
                <c:pt idx="24">
                  <c:v>241013</c:v>
                </c:pt>
                <c:pt idx="25">
                  <c:v>278262</c:v>
                </c:pt>
                <c:pt idx="26">
                  <c:v>285167</c:v>
                </c:pt>
                <c:pt idx="27">
                  <c:v>276211</c:v>
                </c:pt>
                <c:pt idx="28">
                  <c:v>270244</c:v>
                </c:pt>
                <c:pt idx="29">
                  <c:v>274977</c:v>
                </c:pt>
                <c:pt idx="30">
                  <c:v>283547</c:v>
                </c:pt>
                <c:pt idx="31">
                  <c:v>325164</c:v>
                </c:pt>
                <c:pt idx="32">
                  <c:v>348824</c:v>
                </c:pt>
                <c:pt idx="33">
                  <c:v>364647</c:v>
                </c:pt>
                <c:pt idx="34">
                  <c:v>377897</c:v>
                </c:pt>
                <c:pt idx="35">
                  <c:v>408521.41368393134</c:v>
                </c:pt>
                <c:pt idx="36">
                  <c:v>417560.72889318643</c:v>
                </c:pt>
                <c:pt idx="37">
                  <c:v>417391.37467006367</c:v>
                </c:pt>
                <c:pt idx="38">
                  <c:v>414783.20541558549</c:v>
                </c:pt>
                <c:pt idx="39">
                  <c:v>392382.21380312229</c:v>
                </c:pt>
                <c:pt idx="40">
                  <c:v>360759.21870180231</c:v>
                </c:pt>
                <c:pt idx="41">
                  <c:v>332648.212189332</c:v>
                </c:pt>
                <c:pt idx="42">
                  <c:v>273548.68303518114</c:v>
                </c:pt>
                <c:pt idx="43">
                  <c:v>165576.97297888633</c:v>
                </c:pt>
                <c:pt idx="44">
                  <c:v>100104.3181889578</c:v>
                </c:pt>
                <c:pt idx="45">
                  <c:v>58990.455181268379</c:v>
                </c:pt>
                <c:pt idx="46">
                  <c:v>33059.591556091684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52-4F9B-9C8D-F22A33FC3CDE}"/>
            </c:ext>
          </c:extLst>
        </c:ser>
        <c:ser>
          <c:idx val="3"/>
          <c:order val="3"/>
          <c:tx>
            <c:strRef>
              <c:f>[2]G17!$G$5</c:f>
              <c:strCache>
                <c:ptCount val="1"/>
                <c:pt idx="0">
                  <c:v>Retraites anticipées pour carrière longue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[2]G17!$G$6:$G$52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102567.80000000139</c:v>
                </c:pt>
                <c:pt idx="37">
                  <c:v>165831.2000000047</c:v>
                </c:pt>
                <c:pt idx="38">
                  <c:v>207056.20000000659</c:v>
                </c:pt>
                <c:pt idx="39">
                  <c:v>239337.80000000601</c:v>
                </c:pt>
                <c:pt idx="40">
                  <c:v>263122.20000000636</c:v>
                </c:pt>
                <c:pt idx="41">
                  <c:v>187695.00000000419</c:v>
                </c:pt>
                <c:pt idx="42">
                  <c:v>134364.40000000451</c:v>
                </c:pt>
                <c:pt idx="43">
                  <c:v>117544.60000000257</c:v>
                </c:pt>
                <c:pt idx="44">
                  <c:v>137740.00000000259</c:v>
                </c:pt>
                <c:pt idx="45">
                  <c:v>150058.99999999773</c:v>
                </c:pt>
                <c:pt idx="46">
                  <c:v>182185.39999999647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52-4F9B-9C8D-F22A33FC3CDE}"/>
            </c:ext>
          </c:extLst>
        </c:ser>
        <c:ser>
          <c:idx val="4"/>
          <c:order val="4"/>
          <c:tx>
            <c:strRef>
              <c:f>[2]G17!$H$5</c:f>
              <c:strCache>
                <c:ptCount val="1"/>
                <c:pt idx="0">
                  <c:v>Autres retraites anticipées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[2]G17!$H$6:$H$52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194.00000000000819</c:v>
                </c:pt>
                <c:pt idx="37">
                  <c:v>1532.6000000000395</c:v>
                </c:pt>
                <c:pt idx="38">
                  <c:v>2134.0000000001096</c:v>
                </c:pt>
                <c:pt idx="39">
                  <c:v>2735.3999999999946</c:v>
                </c:pt>
                <c:pt idx="40">
                  <c:v>3259.1999999999189</c:v>
                </c:pt>
                <c:pt idx="41">
                  <c:v>3006.9999999999109</c:v>
                </c:pt>
                <c:pt idx="42">
                  <c:v>3317.4000000001106</c:v>
                </c:pt>
                <c:pt idx="43">
                  <c:v>5839.400000000187</c:v>
                </c:pt>
                <c:pt idx="44">
                  <c:v>11853.399999998488</c:v>
                </c:pt>
                <c:pt idx="45">
                  <c:v>14317.199999997931</c:v>
                </c:pt>
                <c:pt idx="46">
                  <c:v>15364.799999998293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52-4F9B-9C8D-F22A33FC3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121344"/>
        <c:axId val="114135424"/>
      </c:barChart>
      <c:catAx>
        <c:axId val="114121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135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13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\ _€_-;\-* #,##0\ _€_-;_-* &quot;-&quot;??\ _€_-;_-@_-" sourceLinked="0"/>
        <c:majorTickMark val="in"/>
        <c:minorTickMark val="none"/>
        <c:tickLblPos val="nextTo"/>
        <c:spPr>
          <a:ln w="381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12134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[2]G17!$B$5</c:f>
              <c:strCache>
                <c:ptCount val="1"/>
                <c:pt idx="0">
                  <c:v>Garanties de ressources (dispositifs pour 60 ans et plus)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[2]G17!$B$6:$B$48</c:f>
              <c:numCache>
                <c:formatCode>General</c:formatCode>
                <c:ptCount val="43"/>
                <c:pt idx="0">
                  <c:v>14000</c:v>
                </c:pt>
                <c:pt idx="1">
                  <c:v>13500</c:v>
                </c:pt>
                <c:pt idx="2">
                  <c:v>13500</c:v>
                </c:pt>
                <c:pt idx="3">
                  <c:v>14000</c:v>
                </c:pt>
                <c:pt idx="4">
                  <c:v>14151</c:v>
                </c:pt>
                <c:pt idx="5">
                  <c:v>52905</c:v>
                </c:pt>
                <c:pt idx="6">
                  <c:v>64347</c:v>
                </c:pt>
                <c:pt idx="7">
                  <c:v>84220</c:v>
                </c:pt>
                <c:pt idx="8">
                  <c:v>97412</c:v>
                </c:pt>
                <c:pt idx="9">
                  <c:v>113922</c:v>
                </c:pt>
                <c:pt idx="10">
                  <c:v>147053</c:v>
                </c:pt>
                <c:pt idx="11">
                  <c:v>163598</c:v>
                </c:pt>
                <c:pt idx="12">
                  <c:v>214788</c:v>
                </c:pt>
                <c:pt idx="13">
                  <c:v>291264</c:v>
                </c:pt>
                <c:pt idx="14">
                  <c:v>397122</c:v>
                </c:pt>
                <c:pt idx="15">
                  <c:v>433400</c:v>
                </c:pt>
                <c:pt idx="16">
                  <c:v>409541</c:v>
                </c:pt>
                <c:pt idx="17">
                  <c:v>350378</c:v>
                </c:pt>
                <c:pt idx="18">
                  <c:v>290564</c:v>
                </c:pt>
                <c:pt idx="19">
                  <c:v>228676</c:v>
                </c:pt>
                <c:pt idx="20">
                  <c:v>182483</c:v>
                </c:pt>
                <c:pt idx="21">
                  <c:v>137514</c:v>
                </c:pt>
                <c:pt idx="22">
                  <c:v>94033</c:v>
                </c:pt>
                <c:pt idx="23">
                  <c:v>54625</c:v>
                </c:pt>
                <c:pt idx="24">
                  <c:v>23221</c:v>
                </c:pt>
                <c:pt idx="25">
                  <c:v>9808</c:v>
                </c:pt>
                <c:pt idx="26">
                  <c:v>7329</c:v>
                </c:pt>
                <c:pt idx="27">
                  <c:v>5154</c:v>
                </c:pt>
                <c:pt idx="28">
                  <c:v>3207</c:v>
                </c:pt>
                <c:pt idx="29">
                  <c:v>1545</c:v>
                </c:pt>
                <c:pt idx="30">
                  <c:v>369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8-4E48-927B-3C0E074CEC0E}"/>
            </c:ext>
          </c:extLst>
        </c:ser>
        <c:ser>
          <c:idx val="1"/>
          <c:order val="1"/>
          <c:tx>
            <c:strRef>
              <c:f>[2]G17!$C$5</c:f>
              <c:strCache>
                <c:ptCount val="1"/>
                <c:pt idx="0">
                  <c:v>Préretraites totales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[2]G17!$C$6:$C$52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554</c:v>
                </c:pt>
                <c:pt idx="12">
                  <c:v>8753</c:v>
                </c:pt>
                <c:pt idx="13">
                  <c:v>38217</c:v>
                </c:pt>
                <c:pt idx="14">
                  <c:v>135897</c:v>
                </c:pt>
                <c:pt idx="15">
                  <c:v>288904</c:v>
                </c:pt>
                <c:pt idx="16">
                  <c:v>294784</c:v>
                </c:pt>
                <c:pt idx="17">
                  <c:v>288909</c:v>
                </c:pt>
                <c:pt idx="18">
                  <c:v>265564</c:v>
                </c:pt>
                <c:pt idx="19">
                  <c:v>234605</c:v>
                </c:pt>
                <c:pt idx="20">
                  <c:v>223955</c:v>
                </c:pt>
                <c:pt idx="21">
                  <c:v>215374</c:v>
                </c:pt>
                <c:pt idx="22">
                  <c:v>200020</c:v>
                </c:pt>
                <c:pt idx="23">
                  <c:v>194740</c:v>
                </c:pt>
                <c:pt idx="24">
                  <c:v>192784</c:v>
                </c:pt>
                <c:pt idx="25">
                  <c:v>202198</c:v>
                </c:pt>
                <c:pt idx="26">
                  <c:v>200223</c:v>
                </c:pt>
                <c:pt idx="27">
                  <c:v>179417</c:v>
                </c:pt>
                <c:pt idx="28">
                  <c:v>199017</c:v>
                </c:pt>
                <c:pt idx="29">
                  <c:v>189920</c:v>
                </c:pt>
                <c:pt idx="30">
                  <c:v>178509</c:v>
                </c:pt>
                <c:pt idx="31">
                  <c:v>167099</c:v>
                </c:pt>
                <c:pt idx="32">
                  <c:v>159122</c:v>
                </c:pt>
                <c:pt idx="33">
                  <c:v>139420</c:v>
                </c:pt>
                <c:pt idx="34">
                  <c:v>110481</c:v>
                </c:pt>
                <c:pt idx="35">
                  <c:v>105606</c:v>
                </c:pt>
                <c:pt idx="36">
                  <c:v>101209</c:v>
                </c:pt>
                <c:pt idx="37">
                  <c:v>94846</c:v>
                </c:pt>
                <c:pt idx="38">
                  <c:v>82540</c:v>
                </c:pt>
                <c:pt idx="39">
                  <c:v>69217</c:v>
                </c:pt>
                <c:pt idx="40">
                  <c:v>57356</c:v>
                </c:pt>
                <c:pt idx="41">
                  <c:v>47835</c:v>
                </c:pt>
                <c:pt idx="42">
                  <c:v>37548</c:v>
                </c:pt>
                <c:pt idx="43">
                  <c:v>33999</c:v>
                </c:pt>
                <c:pt idx="44">
                  <c:v>30267</c:v>
                </c:pt>
                <c:pt idx="45">
                  <c:v>26263</c:v>
                </c:pt>
                <c:pt idx="46">
                  <c:v>22822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8-4E48-927B-3C0E074CEC0E}"/>
            </c:ext>
          </c:extLst>
        </c:ser>
        <c:ser>
          <c:idx val="2"/>
          <c:order val="2"/>
          <c:tx>
            <c:strRef>
              <c:f>[2]G17!$E$5</c:f>
              <c:strCache>
                <c:ptCount val="1"/>
                <c:pt idx="0">
                  <c:v>Dispensés de recherche d'emploi indemnisés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[2]G17!$E$6:$E$52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62500</c:v>
                </c:pt>
                <c:pt idx="18">
                  <c:v>114150</c:v>
                </c:pt>
                <c:pt idx="19">
                  <c:v>171373</c:v>
                </c:pt>
                <c:pt idx="20">
                  <c:v>209507</c:v>
                </c:pt>
                <c:pt idx="21">
                  <c:v>227097</c:v>
                </c:pt>
                <c:pt idx="22">
                  <c:v>233248</c:v>
                </c:pt>
                <c:pt idx="23">
                  <c:v>233088</c:v>
                </c:pt>
                <c:pt idx="24">
                  <c:v>241013</c:v>
                </c:pt>
                <c:pt idx="25">
                  <c:v>278262</c:v>
                </c:pt>
                <c:pt idx="26">
                  <c:v>285167</c:v>
                </c:pt>
                <c:pt idx="27">
                  <c:v>276211</c:v>
                </c:pt>
                <c:pt idx="28">
                  <c:v>270244</c:v>
                </c:pt>
                <c:pt idx="29">
                  <c:v>274977</c:v>
                </c:pt>
                <c:pt idx="30">
                  <c:v>283547</c:v>
                </c:pt>
                <c:pt idx="31">
                  <c:v>325164</c:v>
                </c:pt>
                <c:pt idx="32">
                  <c:v>348824</c:v>
                </c:pt>
                <c:pt idx="33">
                  <c:v>364647</c:v>
                </c:pt>
                <c:pt idx="34">
                  <c:v>377897</c:v>
                </c:pt>
                <c:pt idx="35">
                  <c:v>408521.41368393134</c:v>
                </c:pt>
                <c:pt idx="36">
                  <c:v>417560.72889318643</c:v>
                </c:pt>
                <c:pt idx="37">
                  <c:v>417391.37467006367</c:v>
                </c:pt>
                <c:pt idx="38">
                  <c:v>414783.20541558549</c:v>
                </c:pt>
                <c:pt idx="39">
                  <c:v>392382.21380312229</c:v>
                </c:pt>
                <c:pt idx="40">
                  <c:v>360759.21870180231</c:v>
                </c:pt>
                <c:pt idx="41">
                  <c:v>332648.212189332</c:v>
                </c:pt>
                <c:pt idx="42">
                  <c:v>273548.68303518114</c:v>
                </c:pt>
                <c:pt idx="43">
                  <c:v>165576.97297888633</c:v>
                </c:pt>
                <c:pt idx="44">
                  <c:v>100104.3181889578</c:v>
                </c:pt>
                <c:pt idx="45">
                  <c:v>58990.455181268379</c:v>
                </c:pt>
                <c:pt idx="46">
                  <c:v>33059.591556091684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E8-4E48-927B-3C0E074CEC0E}"/>
            </c:ext>
          </c:extLst>
        </c:ser>
        <c:ser>
          <c:idx val="3"/>
          <c:order val="3"/>
          <c:tx>
            <c:strRef>
              <c:f>[2]G17!$G$5</c:f>
              <c:strCache>
                <c:ptCount val="1"/>
                <c:pt idx="0">
                  <c:v>Retraites anticipées pour carrière longue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[2]G17!$G$6:$G$52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102567.80000000139</c:v>
                </c:pt>
                <c:pt idx="37">
                  <c:v>165831.2000000047</c:v>
                </c:pt>
                <c:pt idx="38">
                  <c:v>207056.20000000659</c:v>
                </c:pt>
                <c:pt idx="39">
                  <c:v>239337.80000000601</c:v>
                </c:pt>
                <c:pt idx="40">
                  <c:v>263122.20000000636</c:v>
                </c:pt>
                <c:pt idx="41">
                  <c:v>187695.00000000419</c:v>
                </c:pt>
                <c:pt idx="42">
                  <c:v>134364.40000000451</c:v>
                </c:pt>
                <c:pt idx="43">
                  <c:v>117544.60000000257</c:v>
                </c:pt>
                <c:pt idx="44">
                  <c:v>137740.00000000259</c:v>
                </c:pt>
                <c:pt idx="45">
                  <c:v>150058.99999999773</c:v>
                </c:pt>
                <c:pt idx="46">
                  <c:v>182185.39999999647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E8-4E48-927B-3C0E074CEC0E}"/>
            </c:ext>
          </c:extLst>
        </c:ser>
        <c:ser>
          <c:idx val="4"/>
          <c:order val="4"/>
          <c:tx>
            <c:strRef>
              <c:f>[2]G17!$H$5</c:f>
              <c:strCache>
                <c:ptCount val="1"/>
                <c:pt idx="0">
                  <c:v>Autres retraites anticipées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[2]G17!$H$6:$H$52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194.00000000000819</c:v>
                </c:pt>
                <c:pt idx="37">
                  <c:v>1532.6000000000395</c:v>
                </c:pt>
                <c:pt idx="38">
                  <c:v>2134.0000000001096</c:v>
                </c:pt>
                <c:pt idx="39">
                  <c:v>2735.3999999999946</c:v>
                </c:pt>
                <c:pt idx="40">
                  <c:v>3259.1999999999189</c:v>
                </c:pt>
                <c:pt idx="41">
                  <c:v>3006.9999999999109</c:v>
                </c:pt>
                <c:pt idx="42">
                  <c:v>3317.4000000001106</c:v>
                </c:pt>
                <c:pt idx="43">
                  <c:v>5839.400000000187</c:v>
                </c:pt>
                <c:pt idx="44">
                  <c:v>11853.399999998488</c:v>
                </c:pt>
                <c:pt idx="45">
                  <c:v>14317.199999997931</c:v>
                </c:pt>
                <c:pt idx="46">
                  <c:v>15364.799999998293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E8-4E48-927B-3C0E074CE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17024"/>
        <c:axId val="114443392"/>
      </c:barChart>
      <c:catAx>
        <c:axId val="11441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443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44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\ _€_-;\-* #,##0\ _€_-;_-* &quot;-&quot;??\ _€_-;_-@_-" sourceLinked="0"/>
        <c:majorTickMark val="in"/>
        <c:minorTickMark val="none"/>
        <c:tickLblPos val="nextTo"/>
        <c:spPr>
          <a:ln w="381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41702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09577721280138"/>
          <c:y val="9.9010117547187776E-2"/>
          <c:w val="0.8010754791129765"/>
          <c:h val="0.724424485198227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'[12]Graph 9'!$B$5</c:f>
              <c:strCache>
                <c:ptCount val="1"/>
                <c:pt idx="0">
                  <c:v>Garanties de ressources (dispositifs pour 60 ans et plus)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'[12]Graph 9'!$A$6:$A$56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'[12]Graph 9'!$B$6:$B$56</c:f>
              <c:numCache>
                <c:formatCode>General</c:formatCode>
                <c:ptCount val="51"/>
                <c:pt idx="0">
                  <c:v>14000</c:v>
                </c:pt>
                <c:pt idx="1">
                  <c:v>13500</c:v>
                </c:pt>
                <c:pt idx="2">
                  <c:v>13500</c:v>
                </c:pt>
                <c:pt idx="3">
                  <c:v>14000</c:v>
                </c:pt>
                <c:pt idx="4">
                  <c:v>14151</c:v>
                </c:pt>
                <c:pt idx="5">
                  <c:v>52905</c:v>
                </c:pt>
                <c:pt idx="6">
                  <c:v>64347</c:v>
                </c:pt>
                <c:pt idx="7">
                  <c:v>84220</c:v>
                </c:pt>
                <c:pt idx="8">
                  <c:v>97412</c:v>
                </c:pt>
                <c:pt idx="9">
                  <c:v>113922</c:v>
                </c:pt>
                <c:pt idx="10">
                  <c:v>147053</c:v>
                </c:pt>
                <c:pt idx="11">
                  <c:v>163598</c:v>
                </c:pt>
                <c:pt idx="12">
                  <c:v>214788</c:v>
                </c:pt>
                <c:pt idx="13">
                  <c:v>291264</c:v>
                </c:pt>
                <c:pt idx="14">
                  <c:v>397122</c:v>
                </c:pt>
                <c:pt idx="15">
                  <c:v>433400</c:v>
                </c:pt>
                <c:pt idx="16">
                  <c:v>409541</c:v>
                </c:pt>
                <c:pt idx="17">
                  <c:v>350378</c:v>
                </c:pt>
                <c:pt idx="18">
                  <c:v>290564</c:v>
                </c:pt>
                <c:pt idx="19">
                  <c:v>228676</c:v>
                </c:pt>
                <c:pt idx="20">
                  <c:v>182483</c:v>
                </c:pt>
                <c:pt idx="21">
                  <c:v>137514</c:v>
                </c:pt>
                <c:pt idx="22">
                  <c:v>94033</c:v>
                </c:pt>
                <c:pt idx="23">
                  <c:v>54625</c:v>
                </c:pt>
                <c:pt idx="24">
                  <c:v>23221</c:v>
                </c:pt>
                <c:pt idx="25">
                  <c:v>9808</c:v>
                </c:pt>
                <c:pt idx="26">
                  <c:v>7329</c:v>
                </c:pt>
                <c:pt idx="27">
                  <c:v>5154</c:v>
                </c:pt>
                <c:pt idx="28">
                  <c:v>3207</c:v>
                </c:pt>
                <c:pt idx="29">
                  <c:v>1545</c:v>
                </c:pt>
                <c:pt idx="30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8-4B8E-98B0-69F68905D5FC}"/>
            </c:ext>
          </c:extLst>
        </c:ser>
        <c:ser>
          <c:idx val="1"/>
          <c:order val="1"/>
          <c:tx>
            <c:strRef>
              <c:f>'[12]Graph 9'!$C$5</c:f>
              <c:strCache>
                <c:ptCount val="1"/>
                <c:pt idx="0">
                  <c:v>Préretraites totales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'[12]Graph 9'!$A$6:$A$56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'[12]Graph 9'!$C$6:$C$56</c:f>
              <c:numCache>
                <c:formatCode>General</c:formatCode>
                <c:ptCount val="51"/>
                <c:pt idx="11">
                  <c:v>554</c:v>
                </c:pt>
                <c:pt idx="12">
                  <c:v>8753</c:v>
                </c:pt>
                <c:pt idx="13">
                  <c:v>38217</c:v>
                </c:pt>
                <c:pt idx="14">
                  <c:v>135897</c:v>
                </c:pt>
                <c:pt idx="15">
                  <c:v>288904</c:v>
                </c:pt>
                <c:pt idx="16">
                  <c:v>294784</c:v>
                </c:pt>
                <c:pt idx="17">
                  <c:v>288909</c:v>
                </c:pt>
                <c:pt idx="18">
                  <c:v>265564</c:v>
                </c:pt>
                <c:pt idx="19">
                  <c:v>234605</c:v>
                </c:pt>
                <c:pt idx="20">
                  <c:v>223955</c:v>
                </c:pt>
                <c:pt idx="21">
                  <c:v>215374</c:v>
                </c:pt>
                <c:pt idx="22">
                  <c:v>200020</c:v>
                </c:pt>
                <c:pt idx="23">
                  <c:v>194740</c:v>
                </c:pt>
                <c:pt idx="24">
                  <c:v>192784</c:v>
                </c:pt>
                <c:pt idx="25">
                  <c:v>202198</c:v>
                </c:pt>
                <c:pt idx="26">
                  <c:v>200223</c:v>
                </c:pt>
                <c:pt idx="27">
                  <c:v>179417</c:v>
                </c:pt>
                <c:pt idx="28">
                  <c:v>199017</c:v>
                </c:pt>
                <c:pt idx="29">
                  <c:v>189920</c:v>
                </c:pt>
                <c:pt idx="30">
                  <c:v>178509</c:v>
                </c:pt>
                <c:pt idx="31">
                  <c:v>167099</c:v>
                </c:pt>
                <c:pt idx="32">
                  <c:v>159122</c:v>
                </c:pt>
                <c:pt idx="33">
                  <c:v>139420</c:v>
                </c:pt>
                <c:pt idx="34">
                  <c:v>110481</c:v>
                </c:pt>
                <c:pt idx="35">
                  <c:v>105606</c:v>
                </c:pt>
                <c:pt idx="36">
                  <c:v>101209</c:v>
                </c:pt>
                <c:pt idx="37">
                  <c:v>94846</c:v>
                </c:pt>
                <c:pt idx="38">
                  <c:v>82540</c:v>
                </c:pt>
                <c:pt idx="39">
                  <c:v>69217</c:v>
                </c:pt>
                <c:pt idx="40">
                  <c:v>57356</c:v>
                </c:pt>
                <c:pt idx="41">
                  <c:v>47835</c:v>
                </c:pt>
                <c:pt idx="42">
                  <c:v>37548</c:v>
                </c:pt>
                <c:pt idx="43">
                  <c:v>33999</c:v>
                </c:pt>
                <c:pt idx="44">
                  <c:v>30267</c:v>
                </c:pt>
                <c:pt idx="45">
                  <c:v>26263</c:v>
                </c:pt>
                <c:pt idx="46">
                  <c:v>22822</c:v>
                </c:pt>
                <c:pt idx="47">
                  <c:v>19324.999999999996</c:v>
                </c:pt>
                <c:pt idx="48">
                  <c:v>16972</c:v>
                </c:pt>
                <c:pt idx="49">
                  <c:v>15459.964023934181</c:v>
                </c:pt>
                <c:pt idx="50">
                  <c:v>13300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8-4B8E-98B0-69F68905D5FC}"/>
            </c:ext>
          </c:extLst>
        </c:ser>
        <c:ser>
          <c:idx val="2"/>
          <c:order val="2"/>
          <c:tx>
            <c:strRef>
              <c:f>'[12]Graph 9'!$D$5</c:f>
              <c:strCache>
                <c:ptCount val="1"/>
                <c:pt idx="0">
                  <c:v>Dispensés de recherche d'emploi indemnisés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'[12]Graph 9'!$A$6:$A$56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'[12]Graph 9'!$D$6:$D$56</c:f>
              <c:numCache>
                <c:formatCode>General</c:formatCode>
                <c:ptCount val="51"/>
                <c:pt idx="17">
                  <c:v>62500</c:v>
                </c:pt>
                <c:pt idx="18">
                  <c:v>114150</c:v>
                </c:pt>
                <c:pt idx="19">
                  <c:v>171373</c:v>
                </c:pt>
                <c:pt idx="20">
                  <c:v>209507</c:v>
                </c:pt>
                <c:pt idx="21">
                  <c:v>227097</c:v>
                </c:pt>
                <c:pt idx="22">
                  <c:v>233248</c:v>
                </c:pt>
                <c:pt idx="23">
                  <c:v>233088</c:v>
                </c:pt>
                <c:pt idx="24">
                  <c:v>241013</c:v>
                </c:pt>
                <c:pt idx="25">
                  <c:v>278262</c:v>
                </c:pt>
                <c:pt idx="26">
                  <c:v>285167</c:v>
                </c:pt>
                <c:pt idx="27">
                  <c:v>276211</c:v>
                </c:pt>
                <c:pt idx="28">
                  <c:v>270244</c:v>
                </c:pt>
                <c:pt idx="29">
                  <c:v>274977</c:v>
                </c:pt>
                <c:pt idx="30">
                  <c:v>283547</c:v>
                </c:pt>
                <c:pt idx="31">
                  <c:v>325164</c:v>
                </c:pt>
                <c:pt idx="32">
                  <c:v>348824</c:v>
                </c:pt>
                <c:pt idx="33">
                  <c:v>364647</c:v>
                </c:pt>
                <c:pt idx="34">
                  <c:v>377897</c:v>
                </c:pt>
                <c:pt idx="35">
                  <c:v>408521.41368393134</c:v>
                </c:pt>
                <c:pt idx="36">
                  <c:v>417560.72889318643</c:v>
                </c:pt>
                <c:pt idx="37">
                  <c:v>417391.37467006367</c:v>
                </c:pt>
                <c:pt idx="38">
                  <c:v>414783.20541558549</c:v>
                </c:pt>
                <c:pt idx="39">
                  <c:v>392382.21380312229</c:v>
                </c:pt>
                <c:pt idx="40">
                  <c:v>360759.21870180231</c:v>
                </c:pt>
                <c:pt idx="41">
                  <c:v>332648.212189332</c:v>
                </c:pt>
                <c:pt idx="42">
                  <c:v>273548.68303518114</c:v>
                </c:pt>
                <c:pt idx="43">
                  <c:v>165576.97297888633</c:v>
                </c:pt>
                <c:pt idx="44">
                  <c:v>100104.3181889578</c:v>
                </c:pt>
                <c:pt idx="45">
                  <c:v>58990.455181268379</c:v>
                </c:pt>
                <c:pt idx="46">
                  <c:v>33059.591556091684</c:v>
                </c:pt>
                <c:pt idx="47">
                  <c:v>16499</c:v>
                </c:pt>
                <c:pt idx="48">
                  <c:v>7780</c:v>
                </c:pt>
                <c:pt idx="49">
                  <c:v>3450</c:v>
                </c:pt>
                <c:pt idx="5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08-4B8E-98B0-69F68905D5FC}"/>
            </c:ext>
          </c:extLst>
        </c:ser>
        <c:ser>
          <c:idx val="3"/>
          <c:order val="3"/>
          <c:tx>
            <c:strRef>
              <c:f>'[12]Graph 9'!$E$5</c:f>
              <c:strCache>
                <c:ptCount val="1"/>
                <c:pt idx="0">
                  <c:v>Retraites anticipées pour carrière longue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'[12]Graph 9'!$A$6:$A$56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'[12]Graph 9'!$E$6:$E$56</c:f>
              <c:numCache>
                <c:formatCode>General</c:formatCode>
                <c:ptCount val="51"/>
                <c:pt idx="36">
                  <c:v>102548.40000000141</c:v>
                </c:pt>
                <c:pt idx="37">
                  <c:v>165850.60000000472</c:v>
                </c:pt>
                <c:pt idx="38">
                  <c:v>207075.60000000658</c:v>
                </c:pt>
                <c:pt idx="39">
                  <c:v>239357.20000000601</c:v>
                </c:pt>
                <c:pt idx="40">
                  <c:v>263044.60000000638</c:v>
                </c:pt>
                <c:pt idx="41">
                  <c:v>187675.60000000414</c:v>
                </c:pt>
                <c:pt idx="42">
                  <c:v>134286.80000000447</c:v>
                </c:pt>
                <c:pt idx="43">
                  <c:v>117079.00000000256</c:v>
                </c:pt>
                <c:pt idx="44">
                  <c:v>137701.2000000026</c:v>
                </c:pt>
                <c:pt idx="45">
                  <c:v>150214.19999999771</c:v>
                </c:pt>
                <c:pt idx="46">
                  <c:v>180904.99999999616</c:v>
                </c:pt>
                <c:pt idx="47">
                  <c:v>240152.60000000248</c:v>
                </c:pt>
                <c:pt idx="48">
                  <c:v>292765.39999999246</c:v>
                </c:pt>
                <c:pt idx="49">
                  <c:v>310399.99999998952</c:v>
                </c:pt>
                <c:pt idx="50">
                  <c:v>284161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08-4B8E-98B0-69F68905D5FC}"/>
            </c:ext>
          </c:extLst>
        </c:ser>
        <c:ser>
          <c:idx val="4"/>
          <c:order val="4"/>
          <c:tx>
            <c:strRef>
              <c:f>'[12]Graph 9'!$F$5</c:f>
              <c:strCache>
                <c:ptCount val="1"/>
                <c:pt idx="0">
                  <c:v>Autres retraites anticipées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9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08-4B8E-98B0-69F68905D5FC}"/>
              </c:ext>
            </c:extLst>
          </c:dPt>
          <c:cat>
            <c:numRef>
              <c:f>'[12]Graph 9'!$A$6:$A$56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'[12]Graph 9'!$F$6:$F$56</c:f>
              <c:numCache>
                <c:formatCode>General</c:formatCode>
                <c:ptCount val="51"/>
                <c:pt idx="36">
                  <c:v>194</c:v>
                </c:pt>
                <c:pt idx="37">
                  <c:v>1532.6000000000058</c:v>
                </c:pt>
                <c:pt idx="38">
                  <c:v>2134</c:v>
                </c:pt>
                <c:pt idx="39">
                  <c:v>2735.3999999999942</c:v>
                </c:pt>
                <c:pt idx="40">
                  <c:v>3239.7999999999884</c:v>
                </c:pt>
                <c:pt idx="41">
                  <c:v>2987.6000000000058</c:v>
                </c:pt>
                <c:pt idx="42">
                  <c:v>3375.6000000000058</c:v>
                </c:pt>
                <c:pt idx="43">
                  <c:v>6421.4000000000087</c:v>
                </c:pt>
                <c:pt idx="44">
                  <c:v>11931</c:v>
                </c:pt>
                <c:pt idx="45">
                  <c:v>14394.800000000017</c:v>
                </c:pt>
                <c:pt idx="46">
                  <c:v>16063.200000000012</c:v>
                </c:pt>
                <c:pt idx="47">
                  <c:v>20195.399999999994</c:v>
                </c:pt>
                <c:pt idx="48">
                  <c:v>25220</c:v>
                </c:pt>
                <c:pt idx="49">
                  <c:v>25705.000000000058</c:v>
                </c:pt>
                <c:pt idx="50">
                  <c:v>25500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08-4B8E-98B0-69F68905D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430144"/>
        <c:axId val="115431680"/>
      </c:barChart>
      <c:catAx>
        <c:axId val="11543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431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43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4301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614163094478057E-2"/>
          <c:y val="0.90048222341591655"/>
          <c:w val="0.94901069798707605"/>
          <c:h val="7.92346963285163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[2]G17!$B$5</c:f>
              <c:strCache>
                <c:ptCount val="1"/>
                <c:pt idx="0">
                  <c:v>Garanties de ressources (dispositifs pour 60 ans et plus)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[2]G17!$B$6:$B$48</c:f>
              <c:numCache>
                <c:formatCode>General</c:formatCode>
                <c:ptCount val="43"/>
                <c:pt idx="0">
                  <c:v>14000</c:v>
                </c:pt>
                <c:pt idx="1">
                  <c:v>13500</c:v>
                </c:pt>
                <c:pt idx="2">
                  <c:v>13500</c:v>
                </c:pt>
                <c:pt idx="3">
                  <c:v>14000</c:v>
                </c:pt>
                <c:pt idx="4">
                  <c:v>14151</c:v>
                </c:pt>
                <c:pt idx="5">
                  <c:v>52905</c:v>
                </c:pt>
                <c:pt idx="6">
                  <c:v>64347</c:v>
                </c:pt>
                <c:pt idx="7">
                  <c:v>84220</c:v>
                </c:pt>
                <c:pt idx="8">
                  <c:v>97412</c:v>
                </c:pt>
                <c:pt idx="9">
                  <c:v>113922</c:v>
                </c:pt>
                <c:pt idx="10">
                  <c:v>147053</c:v>
                </c:pt>
                <c:pt idx="11">
                  <c:v>163598</c:v>
                </c:pt>
                <c:pt idx="12">
                  <c:v>214788</c:v>
                </c:pt>
                <c:pt idx="13">
                  <c:v>291264</c:v>
                </c:pt>
                <c:pt idx="14">
                  <c:v>397122</c:v>
                </c:pt>
                <c:pt idx="15">
                  <c:v>433400</c:v>
                </c:pt>
                <c:pt idx="16">
                  <c:v>409541</c:v>
                </c:pt>
                <c:pt idx="17">
                  <c:v>350378</c:v>
                </c:pt>
                <c:pt idx="18">
                  <c:v>290564</c:v>
                </c:pt>
                <c:pt idx="19">
                  <c:v>228676</c:v>
                </c:pt>
                <c:pt idx="20">
                  <c:v>182483</c:v>
                </c:pt>
                <c:pt idx="21">
                  <c:v>137514</c:v>
                </c:pt>
                <c:pt idx="22">
                  <c:v>94033</c:v>
                </c:pt>
                <c:pt idx="23">
                  <c:v>54625</c:v>
                </c:pt>
                <c:pt idx="24">
                  <c:v>23221</c:v>
                </c:pt>
                <c:pt idx="25">
                  <c:v>9808</c:v>
                </c:pt>
                <c:pt idx="26">
                  <c:v>7329</c:v>
                </c:pt>
                <c:pt idx="27">
                  <c:v>5154</c:v>
                </c:pt>
                <c:pt idx="28">
                  <c:v>3207</c:v>
                </c:pt>
                <c:pt idx="29">
                  <c:v>1545</c:v>
                </c:pt>
                <c:pt idx="30">
                  <c:v>369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7-42D7-9972-5278ACCBD97B}"/>
            </c:ext>
          </c:extLst>
        </c:ser>
        <c:ser>
          <c:idx val="1"/>
          <c:order val="1"/>
          <c:tx>
            <c:strRef>
              <c:f>[2]G17!$C$5</c:f>
              <c:strCache>
                <c:ptCount val="1"/>
                <c:pt idx="0">
                  <c:v>Préretraites totales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[2]G17!$C$6:$C$52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554</c:v>
                </c:pt>
                <c:pt idx="12">
                  <c:v>8753</c:v>
                </c:pt>
                <c:pt idx="13">
                  <c:v>38217</c:v>
                </c:pt>
                <c:pt idx="14">
                  <c:v>135897</c:v>
                </c:pt>
                <c:pt idx="15">
                  <c:v>288904</c:v>
                </c:pt>
                <c:pt idx="16">
                  <c:v>294784</c:v>
                </c:pt>
                <c:pt idx="17">
                  <c:v>288909</c:v>
                </c:pt>
                <c:pt idx="18">
                  <c:v>265564</c:v>
                </c:pt>
                <c:pt idx="19">
                  <c:v>234605</c:v>
                </c:pt>
                <c:pt idx="20">
                  <c:v>223955</c:v>
                </c:pt>
                <c:pt idx="21">
                  <c:v>215374</c:v>
                </c:pt>
                <c:pt idx="22">
                  <c:v>200020</c:v>
                </c:pt>
                <c:pt idx="23">
                  <c:v>194740</c:v>
                </c:pt>
                <c:pt idx="24">
                  <c:v>192784</c:v>
                </c:pt>
                <c:pt idx="25">
                  <c:v>202198</c:v>
                </c:pt>
                <c:pt idx="26">
                  <c:v>200223</c:v>
                </c:pt>
                <c:pt idx="27">
                  <c:v>179417</c:v>
                </c:pt>
                <c:pt idx="28">
                  <c:v>199017</c:v>
                </c:pt>
                <c:pt idx="29">
                  <c:v>189920</c:v>
                </c:pt>
                <c:pt idx="30">
                  <c:v>178509</c:v>
                </c:pt>
                <c:pt idx="31">
                  <c:v>167099</c:v>
                </c:pt>
                <c:pt idx="32">
                  <c:v>159122</c:v>
                </c:pt>
                <c:pt idx="33">
                  <c:v>139420</c:v>
                </c:pt>
                <c:pt idx="34">
                  <c:v>110481</c:v>
                </c:pt>
                <c:pt idx="35">
                  <c:v>105606</c:v>
                </c:pt>
                <c:pt idx="36">
                  <c:v>101209</c:v>
                </c:pt>
                <c:pt idx="37">
                  <c:v>94846</c:v>
                </c:pt>
                <c:pt idx="38">
                  <c:v>82540</c:v>
                </c:pt>
                <c:pt idx="39">
                  <c:v>69217</c:v>
                </c:pt>
                <c:pt idx="40">
                  <c:v>57356</c:v>
                </c:pt>
                <c:pt idx="41">
                  <c:v>47835</c:v>
                </c:pt>
                <c:pt idx="42">
                  <c:v>37548</c:v>
                </c:pt>
                <c:pt idx="43">
                  <c:v>33999</c:v>
                </c:pt>
                <c:pt idx="44">
                  <c:v>30267</c:v>
                </c:pt>
                <c:pt idx="45">
                  <c:v>26263</c:v>
                </c:pt>
                <c:pt idx="46">
                  <c:v>22822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7-42D7-9972-5278ACCBD97B}"/>
            </c:ext>
          </c:extLst>
        </c:ser>
        <c:ser>
          <c:idx val="2"/>
          <c:order val="2"/>
          <c:tx>
            <c:strRef>
              <c:f>[2]G17!$E$5</c:f>
              <c:strCache>
                <c:ptCount val="1"/>
                <c:pt idx="0">
                  <c:v>Dispensés de recherche d'emploi indemnisés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[2]G17!$E$6:$E$52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62500</c:v>
                </c:pt>
                <c:pt idx="18">
                  <c:v>114150</c:v>
                </c:pt>
                <c:pt idx="19">
                  <c:v>171373</c:v>
                </c:pt>
                <c:pt idx="20">
                  <c:v>209507</c:v>
                </c:pt>
                <c:pt idx="21">
                  <c:v>227097</c:v>
                </c:pt>
                <c:pt idx="22">
                  <c:v>233248</c:v>
                </c:pt>
                <c:pt idx="23">
                  <c:v>233088</c:v>
                </c:pt>
                <c:pt idx="24">
                  <c:v>241013</c:v>
                </c:pt>
                <c:pt idx="25">
                  <c:v>278262</c:v>
                </c:pt>
                <c:pt idx="26">
                  <c:v>285167</c:v>
                </c:pt>
                <c:pt idx="27">
                  <c:v>276211</c:v>
                </c:pt>
                <c:pt idx="28">
                  <c:v>270244</c:v>
                </c:pt>
                <c:pt idx="29">
                  <c:v>274977</c:v>
                </c:pt>
                <c:pt idx="30">
                  <c:v>283547</c:v>
                </c:pt>
                <c:pt idx="31">
                  <c:v>325164</c:v>
                </c:pt>
                <c:pt idx="32">
                  <c:v>348824</c:v>
                </c:pt>
                <c:pt idx="33">
                  <c:v>364647</c:v>
                </c:pt>
                <c:pt idx="34">
                  <c:v>377897</c:v>
                </c:pt>
                <c:pt idx="35">
                  <c:v>408521.41368393134</c:v>
                </c:pt>
                <c:pt idx="36">
                  <c:v>417560.72889318643</c:v>
                </c:pt>
                <c:pt idx="37">
                  <c:v>417391.37467006367</c:v>
                </c:pt>
                <c:pt idx="38">
                  <c:v>414783.20541558549</c:v>
                </c:pt>
                <c:pt idx="39">
                  <c:v>392382.21380312229</c:v>
                </c:pt>
                <c:pt idx="40">
                  <c:v>360759.21870180231</c:v>
                </c:pt>
                <c:pt idx="41">
                  <c:v>332648.212189332</c:v>
                </c:pt>
                <c:pt idx="42">
                  <c:v>273548.68303518114</c:v>
                </c:pt>
                <c:pt idx="43">
                  <c:v>165576.97297888633</c:v>
                </c:pt>
                <c:pt idx="44">
                  <c:v>100104.3181889578</c:v>
                </c:pt>
                <c:pt idx="45">
                  <c:v>58990.455181268379</c:v>
                </c:pt>
                <c:pt idx="46">
                  <c:v>33059.591556091684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7-42D7-9972-5278ACCBD97B}"/>
            </c:ext>
          </c:extLst>
        </c:ser>
        <c:ser>
          <c:idx val="3"/>
          <c:order val="3"/>
          <c:tx>
            <c:strRef>
              <c:f>[2]G17!$G$5</c:f>
              <c:strCache>
                <c:ptCount val="1"/>
                <c:pt idx="0">
                  <c:v>Retraites anticipées pour carrière longue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[2]G17!$G$6:$G$52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102567.80000000139</c:v>
                </c:pt>
                <c:pt idx="37">
                  <c:v>165831.2000000047</c:v>
                </c:pt>
                <c:pt idx="38">
                  <c:v>207056.20000000659</c:v>
                </c:pt>
                <c:pt idx="39">
                  <c:v>239337.80000000601</c:v>
                </c:pt>
                <c:pt idx="40">
                  <c:v>263122.20000000636</c:v>
                </c:pt>
                <c:pt idx="41">
                  <c:v>187695.00000000419</c:v>
                </c:pt>
                <c:pt idx="42">
                  <c:v>134364.40000000451</c:v>
                </c:pt>
                <c:pt idx="43">
                  <c:v>117544.60000000257</c:v>
                </c:pt>
                <c:pt idx="44">
                  <c:v>137740.00000000259</c:v>
                </c:pt>
                <c:pt idx="45">
                  <c:v>150058.99999999773</c:v>
                </c:pt>
                <c:pt idx="46">
                  <c:v>182185.39999999647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7-42D7-9972-5278ACCBD97B}"/>
            </c:ext>
          </c:extLst>
        </c:ser>
        <c:ser>
          <c:idx val="4"/>
          <c:order val="4"/>
          <c:tx>
            <c:strRef>
              <c:f>[2]G17!$H$5</c:f>
              <c:strCache>
                <c:ptCount val="1"/>
                <c:pt idx="0">
                  <c:v>Autres retraites anticipées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[2]G17!$H$6:$H$52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194.00000000000819</c:v>
                </c:pt>
                <c:pt idx="37">
                  <c:v>1532.6000000000395</c:v>
                </c:pt>
                <c:pt idx="38">
                  <c:v>2134.0000000001096</c:v>
                </c:pt>
                <c:pt idx="39">
                  <c:v>2735.3999999999946</c:v>
                </c:pt>
                <c:pt idx="40">
                  <c:v>3259.1999999999189</c:v>
                </c:pt>
                <c:pt idx="41">
                  <c:v>3006.9999999999109</c:v>
                </c:pt>
                <c:pt idx="42">
                  <c:v>3317.4000000001106</c:v>
                </c:pt>
                <c:pt idx="43">
                  <c:v>5839.400000000187</c:v>
                </c:pt>
                <c:pt idx="44">
                  <c:v>11853.399999998488</c:v>
                </c:pt>
                <c:pt idx="45">
                  <c:v>14317.199999997931</c:v>
                </c:pt>
                <c:pt idx="46">
                  <c:v>15364.799999998293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7-42D7-9972-5278ACCBD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73568"/>
        <c:axId val="115375104"/>
      </c:barChart>
      <c:catAx>
        <c:axId val="115373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375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37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\ _€_-;\-* #,##0\ _€_-;_-* &quot;-&quot;??\ _€_-;_-@_-" sourceLinked="0"/>
        <c:majorTickMark val="in"/>
        <c:minorTickMark val="none"/>
        <c:tickLblPos val="nextTo"/>
        <c:spPr>
          <a:ln w="381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37356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09577721280138"/>
          <c:y val="9.9010117547187776E-2"/>
          <c:w val="0.8010754791129765"/>
          <c:h val="0.724424485198227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'[13]Graph 9'!$B$5</c:f>
              <c:strCache>
                <c:ptCount val="1"/>
                <c:pt idx="0">
                  <c:v>Garanties de ressources (dispositifs pour 60 ans et plus)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'[13]Graph 9'!$A$6:$A$56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'[13]Graph 9'!$B$6:$B$56</c:f>
              <c:numCache>
                <c:formatCode>General</c:formatCode>
                <c:ptCount val="51"/>
                <c:pt idx="0">
                  <c:v>14000</c:v>
                </c:pt>
                <c:pt idx="1">
                  <c:v>13500</c:v>
                </c:pt>
                <c:pt idx="2">
                  <c:v>13500</c:v>
                </c:pt>
                <c:pt idx="3">
                  <c:v>14000</c:v>
                </c:pt>
                <c:pt idx="4">
                  <c:v>14151</c:v>
                </c:pt>
                <c:pt idx="5">
                  <c:v>52905</c:v>
                </c:pt>
                <c:pt idx="6">
                  <c:v>64347</c:v>
                </c:pt>
                <c:pt idx="7">
                  <c:v>84220</c:v>
                </c:pt>
                <c:pt idx="8">
                  <c:v>97412</c:v>
                </c:pt>
                <c:pt idx="9">
                  <c:v>113922</c:v>
                </c:pt>
                <c:pt idx="10">
                  <c:v>147053</c:v>
                </c:pt>
                <c:pt idx="11">
                  <c:v>163598</c:v>
                </c:pt>
                <c:pt idx="12">
                  <c:v>214788</c:v>
                </c:pt>
                <c:pt idx="13">
                  <c:v>291264</c:v>
                </c:pt>
                <c:pt idx="14">
                  <c:v>397122</c:v>
                </c:pt>
                <c:pt idx="15">
                  <c:v>433400</c:v>
                </c:pt>
                <c:pt idx="16">
                  <c:v>409541</c:v>
                </c:pt>
                <c:pt idx="17">
                  <c:v>350378</c:v>
                </c:pt>
                <c:pt idx="18">
                  <c:v>290564</c:v>
                </c:pt>
                <c:pt idx="19">
                  <c:v>228676</c:v>
                </c:pt>
                <c:pt idx="20">
                  <c:v>182483</c:v>
                </c:pt>
                <c:pt idx="21">
                  <c:v>137514</c:v>
                </c:pt>
                <c:pt idx="22">
                  <c:v>94033</c:v>
                </c:pt>
                <c:pt idx="23">
                  <c:v>54625</c:v>
                </c:pt>
                <c:pt idx="24">
                  <c:v>23221</c:v>
                </c:pt>
                <c:pt idx="25">
                  <c:v>9808</c:v>
                </c:pt>
                <c:pt idx="26">
                  <c:v>7329</c:v>
                </c:pt>
                <c:pt idx="27">
                  <c:v>5154</c:v>
                </c:pt>
                <c:pt idx="28">
                  <c:v>3207</c:v>
                </c:pt>
                <c:pt idx="29">
                  <c:v>1545</c:v>
                </c:pt>
                <c:pt idx="30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3-4C10-ACC8-E1E6C8CF975E}"/>
            </c:ext>
          </c:extLst>
        </c:ser>
        <c:ser>
          <c:idx val="1"/>
          <c:order val="1"/>
          <c:tx>
            <c:strRef>
              <c:f>'[13]Graph 9'!$C$5</c:f>
              <c:strCache>
                <c:ptCount val="1"/>
                <c:pt idx="0">
                  <c:v>Préretraites totales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'[13]Graph 9'!$A$6:$A$56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'[13]Graph 9'!$C$6:$C$56</c:f>
              <c:numCache>
                <c:formatCode>General</c:formatCode>
                <c:ptCount val="51"/>
                <c:pt idx="11">
                  <c:v>554</c:v>
                </c:pt>
                <c:pt idx="12">
                  <c:v>8753</c:v>
                </c:pt>
                <c:pt idx="13">
                  <c:v>38217</c:v>
                </c:pt>
                <c:pt idx="14">
                  <c:v>135897</c:v>
                </c:pt>
                <c:pt idx="15">
                  <c:v>288904</c:v>
                </c:pt>
                <c:pt idx="16">
                  <c:v>294784</c:v>
                </c:pt>
                <c:pt idx="17">
                  <c:v>288909</c:v>
                </c:pt>
                <c:pt idx="18">
                  <c:v>265564</c:v>
                </c:pt>
                <c:pt idx="19">
                  <c:v>234605</c:v>
                </c:pt>
                <c:pt idx="20">
                  <c:v>223955</c:v>
                </c:pt>
                <c:pt idx="21">
                  <c:v>215374</c:v>
                </c:pt>
                <c:pt idx="22">
                  <c:v>200020</c:v>
                </c:pt>
                <c:pt idx="23">
                  <c:v>194740</c:v>
                </c:pt>
                <c:pt idx="24">
                  <c:v>192784</c:v>
                </c:pt>
                <c:pt idx="25">
                  <c:v>202198</c:v>
                </c:pt>
                <c:pt idx="26">
                  <c:v>200223</c:v>
                </c:pt>
                <c:pt idx="27">
                  <c:v>179417</c:v>
                </c:pt>
                <c:pt idx="28">
                  <c:v>199017</c:v>
                </c:pt>
                <c:pt idx="29">
                  <c:v>189920</c:v>
                </c:pt>
                <c:pt idx="30">
                  <c:v>178509</c:v>
                </c:pt>
                <c:pt idx="31">
                  <c:v>167099</c:v>
                </c:pt>
                <c:pt idx="32">
                  <c:v>159122</c:v>
                </c:pt>
                <c:pt idx="33">
                  <c:v>139420</c:v>
                </c:pt>
                <c:pt idx="34">
                  <c:v>110481</c:v>
                </c:pt>
                <c:pt idx="35">
                  <c:v>105606</c:v>
                </c:pt>
                <c:pt idx="36">
                  <c:v>101209</c:v>
                </c:pt>
                <c:pt idx="37">
                  <c:v>94846</c:v>
                </c:pt>
                <c:pt idx="38">
                  <c:v>82540</c:v>
                </c:pt>
                <c:pt idx="39">
                  <c:v>69217</c:v>
                </c:pt>
                <c:pt idx="40">
                  <c:v>57356</c:v>
                </c:pt>
                <c:pt idx="41">
                  <c:v>47835</c:v>
                </c:pt>
                <c:pt idx="42">
                  <c:v>37548</c:v>
                </c:pt>
                <c:pt idx="43">
                  <c:v>33999</c:v>
                </c:pt>
                <c:pt idx="44">
                  <c:v>30267</c:v>
                </c:pt>
                <c:pt idx="45">
                  <c:v>26263</c:v>
                </c:pt>
                <c:pt idx="46">
                  <c:v>22822</c:v>
                </c:pt>
                <c:pt idx="47">
                  <c:v>19324.999999999996</c:v>
                </c:pt>
                <c:pt idx="48">
                  <c:v>16972</c:v>
                </c:pt>
                <c:pt idx="49">
                  <c:v>15459.964023934181</c:v>
                </c:pt>
                <c:pt idx="50">
                  <c:v>13300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3-4C10-ACC8-E1E6C8CF975E}"/>
            </c:ext>
          </c:extLst>
        </c:ser>
        <c:ser>
          <c:idx val="2"/>
          <c:order val="2"/>
          <c:tx>
            <c:strRef>
              <c:f>'[13]Graph 9'!$D$5</c:f>
              <c:strCache>
                <c:ptCount val="1"/>
                <c:pt idx="0">
                  <c:v>Dispensés de recherche d'emploi indemnisés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'[13]Graph 9'!$A$6:$A$56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'[13]Graph 9'!$D$6:$D$56</c:f>
              <c:numCache>
                <c:formatCode>General</c:formatCode>
                <c:ptCount val="51"/>
                <c:pt idx="17">
                  <c:v>62500</c:v>
                </c:pt>
                <c:pt idx="18">
                  <c:v>114150</c:v>
                </c:pt>
                <c:pt idx="19">
                  <c:v>171373</c:v>
                </c:pt>
                <c:pt idx="20">
                  <c:v>209507</c:v>
                </c:pt>
                <c:pt idx="21">
                  <c:v>227097</c:v>
                </c:pt>
                <c:pt idx="22">
                  <c:v>233248</c:v>
                </c:pt>
                <c:pt idx="23">
                  <c:v>233088</c:v>
                </c:pt>
                <c:pt idx="24">
                  <c:v>241013</c:v>
                </c:pt>
                <c:pt idx="25">
                  <c:v>278262</c:v>
                </c:pt>
                <c:pt idx="26">
                  <c:v>285167</c:v>
                </c:pt>
                <c:pt idx="27">
                  <c:v>276211</c:v>
                </c:pt>
                <c:pt idx="28">
                  <c:v>270244</c:v>
                </c:pt>
                <c:pt idx="29">
                  <c:v>274977</c:v>
                </c:pt>
                <c:pt idx="30">
                  <c:v>283547</c:v>
                </c:pt>
                <c:pt idx="31">
                  <c:v>325164</c:v>
                </c:pt>
                <c:pt idx="32">
                  <c:v>348824</c:v>
                </c:pt>
                <c:pt idx="33">
                  <c:v>364647</c:v>
                </c:pt>
                <c:pt idx="34">
                  <c:v>377897</c:v>
                </c:pt>
                <c:pt idx="35">
                  <c:v>408521.41368393134</c:v>
                </c:pt>
                <c:pt idx="36">
                  <c:v>417560.72889318643</c:v>
                </c:pt>
                <c:pt idx="37">
                  <c:v>417391.37467006367</c:v>
                </c:pt>
                <c:pt idx="38">
                  <c:v>414783.20541558549</c:v>
                </c:pt>
                <c:pt idx="39">
                  <c:v>392382.21380312229</c:v>
                </c:pt>
                <c:pt idx="40">
                  <c:v>360759.21870180231</c:v>
                </c:pt>
                <c:pt idx="41">
                  <c:v>332648.212189332</c:v>
                </c:pt>
                <c:pt idx="42">
                  <c:v>273548.68303518114</c:v>
                </c:pt>
                <c:pt idx="43">
                  <c:v>165576.97297888633</c:v>
                </c:pt>
                <c:pt idx="44">
                  <c:v>100104.3181889578</c:v>
                </c:pt>
                <c:pt idx="45">
                  <c:v>58990.455181268379</c:v>
                </c:pt>
                <c:pt idx="46">
                  <c:v>33059.591556091684</c:v>
                </c:pt>
                <c:pt idx="47">
                  <c:v>16499</c:v>
                </c:pt>
                <c:pt idx="48">
                  <c:v>7780</c:v>
                </c:pt>
                <c:pt idx="49">
                  <c:v>3450</c:v>
                </c:pt>
                <c:pt idx="50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3-4C10-ACC8-E1E6C8CF975E}"/>
            </c:ext>
          </c:extLst>
        </c:ser>
        <c:ser>
          <c:idx val="3"/>
          <c:order val="3"/>
          <c:tx>
            <c:strRef>
              <c:f>'[13]Graph 9'!$E$5</c:f>
              <c:strCache>
                <c:ptCount val="1"/>
                <c:pt idx="0">
                  <c:v>Retraites anticipées pour carrière longue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'[13]Graph 9'!$A$6:$A$56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'[13]Graph 9'!$E$6:$E$56</c:f>
              <c:numCache>
                <c:formatCode>General</c:formatCode>
                <c:ptCount val="51"/>
                <c:pt idx="36">
                  <c:v>102548.40000000141</c:v>
                </c:pt>
                <c:pt idx="37">
                  <c:v>165850.60000000472</c:v>
                </c:pt>
                <c:pt idx="38">
                  <c:v>207075.60000000658</c:v>
                </c:pt>
                <c:pt idx="39">
                  <c:v>239357.20000000601</c:v>
                </c:pt>
                <c:pt idx="40">
                  <c:v>263044.60000000638</c:v>
                </c:pt>
                <c:pt idx="41">
                  <c:v>187675.60000000414</c:v>
                </c:pt>
                <c:pt idx="42">
                  <c:v>134286.80000000447</c:v>
                </c:pt>
                <c:pt idx="43">
                  <c:v>117079.00000000256</c:v>
                </c:pt>
                <c:pt idx="44">
                  <c:v>137701.2000000026</c:v>
                </c:pt>
                <c:pt idx="45">
                  <c:v>150214.19999999771</c:v>
                </c:pt>
                <c:pt idx="46">
                  <c:v>180904.99999999616</c:v>
                </c:pt>
                <c:pt idx="47">
                  <c:v>240152.60000000248</c:v>
                </c:pt>
                <c:pt idx="48">
                  <c:v>292765.39999999246</c:v>
                </c:pt>
                <c:pt idx="49">
                  <c:v>310399.99999998952</c:v>
                </c:pt>
                <c:pt idx="50">
                  <c:v>293133.99999999284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83-4C10-ACC8-E1E6C8CF975E}"/>
            </c:ext>
          </c:extLst>
        </c:ser>
        <c:ser>
          <c:idx val="4"/>
          <c:order val="4"/>
          <c:tx>
            <c:strRef>
              <c:f>'[13]Graph 9'!$F$5</c:f>
              <c:strCache>
                <c:ptCount val="1"/>
                <c:pt idx="0">
                  <c:v>Autres retraites anticipées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9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83-4C10-ACC8-E1E6C8CF975E}"/>
              </c:ext>
            </c:extLst>
          </c:dPt>
          <c:cat>
            <c:numRef>
              <c:f>'[13]Graph 9'!$A$6:$A$56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'[13]Graph 9'!$F$6:$F$56</c:f>
              <c:numCache>
                <c:formatCode>General</c:formatCode>
                <c:ptCount val="51"/>
                <c:pt idx="36">
                  <c:v>194</c:v>
                </c:pt>
                <c:pt idx="37">
                  <c:v>1532.6000000000058</c:v>
                </c:pt>
                <c:pt idx="38">
                  <c:v>2134</c:v>
                </c:pt>
                <c:pt idx="39">
                  <c:v>2735.3999999999942</c:v>
                </c:pt>
                <c:pt idx="40">
                  <c:v>3239.7999999999884</c:v>
                </c:pt>
                <c:pt idx="41">
                  <c:v>2987.6000000000058</c:v>
                </c:pt>
                <c:pt idx="42">
                  <c:v>3375.6000000000058</c:v>
                </c:pt>
                <c:pt idx="43">
                  <c:v>6421.4000000000087</c:v>
                </c:pt>
                <c:pt idx="44">
                  <c:v>11931</c:v>
                </c:pt>
                <c:pt idx="45">
                  <c:v>14394.800000000017</c:v>
                </c:pt>
                <c:pt idx="46">
                  <c:v>16063.200000000012</c:v>
                </c:pt>
                <c:pt idx="47">
                  <c:v>20195.399999999994</c:v>
                </c:pt>
                <c:pt idx="48">
                  <c:v>25220</c:v>
                </c:pt>
                <c:pt idx="49">
                  <c:v>25705.000000000058</c:v>
                </c:pt>
                <c:pt idx="50">
                  <c:v>28479.20000000003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83-4C10-ACC8-E1E6C8CF9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481216"/>
        <c:axId val="115495296"/>
      </c:barChart>
      <c:catAx>
        <c:axId val="1154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495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49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4812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614163094478057E-2"/>
          <c:y val="0.90048222341591655"/>
          <c:w val="0.94901069798707605"/>
          <c:h val="7.92346963285163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64522253867203E-2"/>
          <c:y val="4.9140021713328257E-2"/>
          <c:w val="0.90657835855624425"/>
          <c:h val="0.82173364501245139"/>
        </c:manualLayout>
      </c:layout>
      <c:lineChart>
        <c:grouping val="standard"/>
        <c:varyColors val="0"/>
        <c:ser>
          <c:idx val="1"/>
          <c:order val="1"/>
          <c:tx>
            <c:strRef>
              <c:f>[5]graphtxemploiTAQ!$C$5:$C$6</c:f>
              <c:strCache>
                <c:ptCount val="1"/>
                <c:pt idx="0">
                  <c:v>60-64 ans (échelle de gauche) France métropolitaine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[5]graphtxemploiTAQ!$A$7:$A$70</c:f>
              <c:strCache>
                <c:ptCount val="64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</c:strCache>
            </c:strRef>
          </c:cat>
          <c:val>
            <c:numRef>
              <c:f>[5]graphtxemploiTAQ!$C$7:$C$70</c:f>
              <c:numCache>
                <c:formatCode>General</c:formatCode>
                <c:ptCount val="64"/>
                <c:pt idx="0">
                  <c:v>13.067600000000001</c:v>
                </c:pt>
                <c:pt idx="1">
                  <c:v>13.3316</c:v>
                </c:pt>
                <c:pt idx="2">
                  <c:v>13.405900000000001</c:v>
                </c:pt>
                <c:pt idx="3">
                  <c:v>13.670299999999999</c:v>
                </c:pt>
                <c:pt idx="4">
                  <c:v>13.339700000000001</c:v>
                </c:pt>
                <c:pt idx="5">
                  <c:v>13.245900000000001</c:v>
                </c:pt>
                <c:pt idx="6">
                  <c:v>13.6632</c:v>
                </c:pt>
                <c:pt idx="7">
                  <c:v>13.8111</c:v>
                </c:pt>
                <c:pt idx="8">
                  <c:v>13.6511</c:v>
                </c:pt>
                <c:pt idx="9">
                  <c:v>14.010400000000001</c:v>
                </c:pt>
                <c:pt idx="10">
                  <c:v>14.010300000000001</c:v>
                </c:pt>
                <c:pt idx="11">
                  <c:v>13.731199999999999</c:v>
                </c:pt>
                <c:pt idx="12">
                  <c:v>14.0122</c:v>
                </c:pt>
                <c:pt idx="13">
                  <c:v>13.932</c:v>
                </c:pt>
                <c:pt idx="14">
                  <c:v>14.487500000000001</c:v>
                </c:pt>
                <c:pt idx="15">
                  <c:v>15.0067</c:v>
                </c:pt>
                <c:pt idx="16">
                  <c:v>15.5877</c:v>
                </c:pt>
                <c:pt idx="17">
                  <c:v>16.033300000000001</c:v>
                </c:pt>
                <c:pt idx="18">
                  <c:v>15.507199999999999</c:v>
                </c:pt>
                <c:pt idx="19">
                  <c:v>15.625999999999999</c:v>
                </c:pt>
                <c:pt idx="20">
                  <c:v>16.1966</c:v>
                </c:pt>
                <c:pt idx="21">
                  <c:v>15.925000000000001</c:v>
                </c:pt>
                <c:pt idx="22">
                  <c:v>16.381499999999999</c:v>
                </c:pt>
                <c:pt idx="23">
                  <c:v>16.468</c:v>
                </c:pt>
                <c:pt idx="24">
                  <c:v>16.464500000000001</c:v>
                </c:pt>
                <c:pt idx="25">
                  <c:v>17.014099999999999</c:v>
                </c:pt>
                <c:pt idx="26">
                  <c:v>16.7638</c:v>
                </c:pt>
                <c:pt idx="27">
                  <c:v>17.353999999999999</c:v>
                </c:pt>
                <c:pt idx="28">
                  <c:v>17.660599999999999</c:v>
                </c:pt>
                <c:pt idx="29">
                  <c:v>17.472799999999999</c:v>
                </c:pt>
                <c:pt idx="30">
                  <c:v>18.613199999999999</c:v>
                </c:pt>
                <c:pt idx="31">
                  <c:v>17.446300000000001</c:v>
                </c:pt>
                <c:pt idx="32">
                  <c:v>17.554400000000001</c:v>
                </c:pt>
                <c:pt idx="33">
                  <c:v>18.1631</c:v>
                </c:pt>
                <c:pt idx="34">
                  <c:v>18.741099999999999</c:v>
                </c:pt>
                <c:pt idx="35">
                  <c:v>20.0002</c:v>
                </c:pt>
                <c:pt idx="36">
                  <c:v>20.282599999999999</c:v>
                </c:pt>
                <c:pt idx="37">
                  <c:v>20.8489</c:v>
                </c:pt>
                <c:pt idx="38">
                  <c:v>22.223800000000001</c:v>
                </c:pt>
                <c:pt idx="39">
                  <c:v>22.700099999999999</c:v>
                </c:pt>
                <c:pt idx="40">
                  <c:v>22.993300000000001</c:v>
                </c:pt>
                <c:pt idx="41">
                  <c:v>23.361599999999999</c:v>
                </c:pt>
                <c:pt idx="42">
                  <c:v>23.6568</c:v>
                </c:pt>
                <c:pt idx="43">
                  <c:v>23.4162</c:v>
                </c:pt>
                <c:pt idx="44">
                  <c:v>24.723099999999999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01-464A-9C09-012F285DF4AE}"/>
            </c:ext>
          </c:extLst>
        </c:ser>
        <c:ser>
          <c:idx val="2"/>
          <c:order val="2"/>
          <c:tx>
            <c:strRef>
              <c:f>[5]graphtxemploiTAQ!$D$5:$D$6</c:f>
              <c:strCache>
                <c:ptCount val="1"/>
                <c:pt idx="0">
                  <c:v>65-69 ans (échelle de gauche) France métropolitaine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[5]graphtxemploiTAQ!$A$7:$A$70</c:f>
              <c:strCache>
                <c:ptCount val="64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</c:strCache>
            </c:strRef>
          </c:cat>
          <c:val>
            <c:numRef>
              <c:f>[5]graphtxemploiTAQ!$D$7:$D$70</c:f>
              <c:numCache>
                <c:formatCode>General</c:formatCode>
                <c:ptCount val="64"/>
                <c:pt idx="0">
                  <c:v>2.8542999999999998</c:v>
                </c:pt>
                <c:pt idx="1">
                  <c:v>2.7233100000000001</c:v>
                </c:pt>
                <c:pt idx="2">
                  <c:v>2.5382400000000001</c:v>
                </c:pt>
                <c:pt idx="3">
                  <c:v>2.1725599999999998</c:v>
                </c:pt>
                <c:pt idx="4">
                  <c:v>2.8033000000000001</c:v>
                </c:pt>
                <c:pt idx="5">
                  <c:v>2.5528200000000001</c:v>
                </c:pt>
                <c:pt idx="6">
                  <c:v>3.08026</c:v>
                </c:pt>
                <c:pt idx="7">
                  <c:v>3.03382</c:v>
                </c:pt>
                <c:pt idx="8">
                  <c:v>2.9460600000000001</c:v>
                </c:pt>
                <c:pt idx="9">
                  <c:v>2.9264000000000001</c:v>
                </c:pt>
                <c:pt idx="10">
                  <c:v>2.73305</c:v>
                </c:pt>
                <c:pt idx="11">
                  <c:v>2.5998800000000002</c:v>
                </c:pt>
                <c:pt idx="12">
                  <c:v>2.44624</c:v>
                </c:pt>
                <c:pt idx="13">
                  <c:v>2.4534600000000002</c:v>
                </c:pt>
                <c:pt idx="14">
                  <c:v>2.3470499999999999</c:v>
                </c:pt>
                <c:pt idx="15">
                  <c:v>2.5095999999999998</c:v>
                </c:pt>
                <c:pt idx="16">
                  <c:v>2.7022200000000001</c:v>
                </c:pt>
                <c:pt idx="17">
                  <c:v>2.9361799999999998</c:v>
                </c:pt>
                <c:pt idx="18">
                  <c:v>3.4420199999999999</c:v>
                </c:pt>
                <c:pt idx="19">
                  <c:v>3.6143100000000001</c:v>
                </c:pt>
                <c:pt idx="20">
                  <c:v>3.8944899999999998</c:v>
                </c:pt>
                <c:pt idx="21">
                  <c:v>3.41045</c:v>
                </c:pt>
                <c:pt idx="22">
                  <c:v>3.6338699999999999</c:v>
                </c:pt>
                <c:pt idx="23">
                  <c:v>3.6699700000000002</c:v>
                </c:pt>
                <c:pt idx="24">
                  <c:v>3.7250700000000001</c:v>
                </c:pt>
                <c:pt idx="25">
                  <c:v>3.6387399999999999</c:v>
                </c:pt>
                <c:pt idx="26">
                  <c:v>3.42089</c:v>
                </c:pt>
                <c:pt idx="27">
                  <c:v>3.8162400000000001</c:v>
                </c:pt>
                <c:pt idx="28">
                  <c:v>3.99458</c:v>
                </c:pt>
                <c:pt idx="29">
                  <c:v>3.8607200000000002</c:v>
                </c:pt>
                <c:pt idx="30">
                  <c:v>3.9417</c:v>
                </c:pt>
                <c:pt idx="31">
                  <c:v>4.1767700000000003</c:v>
                </c:pt>
                <c:pt idx="32">
                  <c:v>4.2178699999999996</c:v>
                </c:pt>
                <c:pt idx="33">
                  <c:v>4.9737999999999998</c:v>
                </c:pt>
                <c:pt idx="34">
                  <c:v>5.6424000000000003</c:v>
                </c:pt>
                <c:pt idx="35">
                  <c:v>5.7458999999999998</c:v>
                </c:pt>
                <c:pt idx="36">
                  <c:v>6.21394</c:v>
                </c:pt>
                <c:pt idx="37">
                  <c:v>5.9122000000000003</c:v>
                </c:pt>
                <c:pt idx="38">
                  <c:v>5.7616899999999998</c:v>
                </c:pt>
                <c:pt idx="39">
                  <c:v>5.7322899999999999</c:v>
                </c:pt>
                <c:pt idx="40">
                  <c:v>5.4193199999999999</c:v>
                </c:pt>
                <c:pt idx="41">
                  <c:v>5.6420300000000001</c:v>
                </c:pt>
                <c:pt idx="42">
                  <c:v>5.7041700000000004</c:v>
                </c:pt>
                <c:pt idx="43">
                  <c:v>5.5887500000000001</c:v>
                </c:pt>
                <c:pt idx="44">
                  <c:v>5.5092499999999998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1-464A-9C09-012F285DF4AE}"/>
            </c:ext>
          </c:extLst>
        </c:ser>
        <c:ser>
          <c:idx val="4"/>
          <c:order val="4"/>
          <c:tx>
            <c:strRef>
              <c:f>[5]graphtxemploiTAQ!$F$5:$F$6</c:f>
              <c:strCache>
                <c:ptCount val="1"/>
                <c:pt idx="0">
                  <c:v>60-64 ans (échelle de gauche)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[5]graphtxemploiTAQ!$A$7:$A$70</c:f>
              <c:strCache>
                <c:ptCount val="64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</c:strCache>
            </c:strRef>
          </c:cat>
          <c:val>
            <c:numRef>
              <c:f>[5]graphtxemploiTAQ!$F$7:$F$70</c:f>
              <c:numCache>
                <c:formatCode>General</c:formatCode>
                <c:ptCount val="64"/>
                <c:pt idx="44">
                  <c:v>24.2104</c:v>
                </c:pt>
                <c:pt idx="45">
                  <c:v>25.2334</c:v>
                </c:pt>
                <c:pt idx="46">
                  <c:v>24.214500000000001</c:v>
                </c:pt>
                <c:pt idx="47">
                  <c:v>26.090299999999999</c:v>
                </c:pt>
                <c:pt idx="48">
                  <c:v>26.483499999999999</c:v>
                </c:pt>
                <c:pt idx="49">
                  <c:v>27.56</c:v>
                </c:pt>
                <c:pt idx="50">
                  <c:v>27.760200000000001</c:v>
                </c:pt>
                <c:pt idx="51">
                  <c:v>27.548200000000001</c:v>
                </c:pt>
                <c:pt idx="52">
                  <c:v>27.8552</c:v>
                </c:pt>
                <c:pt idx="53">
                  <c:v>28.014600000000002</c:v>
                </c:pt>
                <c:pt idx="54">
                  <c:v>28.434000000000001</c:v>
                </c:pt>
                <c:pt idx="55">
                  <c:v>28.909199999999998</c:v>
                </c:pt>
                <c:pt idx="56">
                  <c:v>29.514199999999999</c:v>
                </c:pt>
                <c:pt idx="57">
                  <c:v>29.911999999999999</c:v>
                </c:pt>
                <c:pt idx="58">
                  <c:v>29.707699999999999</c:v>
                </c:pt>
                <c:pt idx="59">
                  <c:v>29.895299999999999</c:v>
                </c:pt>
                <c:pt idx="60">
                  <c:v>31.072299999999998</c:v>
                </c:pt>
                <c:pt idx="61">
                  <c:v>29.938199999999998</c:v>
                </c:pt>
                <c:pt idx="62">
                  <c:v>31.3278</c:v>
                </c:pt>
                <c:pt idx="63">
                  <c:v>31.8613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1-464A-9C09-012F285DF4AE}"/>
            </c:ext>
          </c:extLst>
        </c:ser>
        <c:ser>
          <c:idx val="5"/>
          <c:order val="5"/>
          <c:tx>
            <c:strRef>
              <c:f>[5]graphtxemploiTAQ!$G$5:$G$6</c:f>
              <c:strCache>
                <c:ptCount val="1"/>
                <c:pt idx="0">
                  <c:v>65-69 ans (échelle de gauche)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[5]graphtxemploiTAQ!$A$7:$A$70</c:f>
              <c:strCache>
                <c:ptCount val="64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</c:strCache>
            </c:strRef>
          </c:cat>
          <c:val>
            <c:numRef>
              <c:f>[5]graphtxemploiTAQ!$G$7:$G$70</c:f>
              <c:numCache>
                <c:formatCode>General</c:formatCode>
                <c:ptCount val="64"/>
                <c:pt idx="44">
                  <c:v>5.5246399999999998</c:v>
                </c:pt>
                <c:pt idx="45">
                  <c:v>5.7324900000000003</c:v>
                </c:pt>
                <c:pt idx="46">
                  <c:v>5.5745300000000002</c:v>
                </c:pt>
                <c:pt idx="47">
                  <c:v>5.64161</c:v>
                </c:pt>
                <c:pt idx="48">
                  <c:v>5.9380499999999996</c:v>
                </c:pt>
                <c:pt idx="49">
                  <c:v>5.8915499999999996</c:v>
                </c:pt>
                <c:pt idx="50">
                  <c:v>5.5753199999999996</c:v>
                </c:pt>
                <c:pt idx="51">
                  <c:v>6.23773</c:v>
                </c:pt>
                <c:pt idx="52">
                  <c:v>6.45608</c:v>
                </c:pt>
                <c:pt idx="53">
                  <c:v>6.3601599999999996</c:v>
                </c:pt>
                <c:pt idx="54">
                  <c:v>6.34382</c:v>
                </c:pt>
                <c:pt idx="55">
                  <c:v>6.2331000000000003</c:v>
                </c:pt>
                <c:pt idx="56">
                  <c:v>6.2194000000000003</c:v>
                </c:pt>
                <c:pt idx="57">
                  <c:v>6.62418</c:v>
                </c:pt>
                <c:pt idx="58">
                  <c:v>6.9849600000000001</c:v>
                </c:pt>
                <c:pt idx="59">
                  <c:v>6.7496700000000001</c:v>
                </c:pt>
                <c:pt idx="60">
                  <c:v>6.7252599999999996</c:v>
                </c:pt>
                <c:pt idx="61">
                  <c:v>6.2458999999999998</c:v>
                </c:pt>
                <c:pt idx="62">
                  <c:v>6.3869899999999999</c:v>
                </c:pt>
                <c:pt idx="63">
                  <c:v>6.7324000000000002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1-464A-9C09-012F285D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94272"/>
        <c:axId val="100696064"/>
      </c:lineChart>
      <c:lineChart>
        <c:grouping val="standard"/>
        <c:varyColors val="0"/>
        <c:ser>
          <c:idx val="0"/>
          <c:order val="0"/>
          <c:tx>
            <c:strRef>
              <c:f>[5]graphtxemploiTAQ!$B$5:$B$6</c:f>
              <c:strCache>
                <c:ptCount val="1"/>
                <c:pt idx="0">
                  <c:v>55-59 ans (échelle de droite) France métropolitaine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[5]graphtxemploiTAQ!$A$7:$A$70</c:f>
              <c:strCache>
                <c:ptCount val="64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</c:strCache>
            </c:strRef>
          </c:cat>
          <c:val>
            <c:numRef>
              <c:f>[5]graphtxemploiTAQ!$B$7:$B$70</c:f>
              <c:numCache>
                <c:formatCode>General</c:formatCode>
                <c:ptCount val="64"/>
                <c:pt idx="0">
                  <c:v>54.093000000000004</c:v>
                </c:pt>
                <c:pt idx="1">
                  <c:v>54.401600000000002</c:v>
                </c:pt>
                <c:pt idx="2">
                  <c:v>54.474800000000002</c:v>
                </c:pt>
                <c:pt idx="3">
                  <c:v>54.800800000000002</c:v>
                </c:pt>
                <c:pt idx="4">
                  <c:v>54.790599999999998</c:v>
                </c:pt>
                <c:pt idx="5">
                  <c:v>54.213799999999999</c:v>
                </c:pt>
                <c:pt idx="6">
                  <c:v>55.2027</c:v>
                </c:pt>
                <c:pt idx="7">
                  <c:v>55.087800000000001</c:v>
                </c:pt>
                <c:pt idx="8">
                  <c:v>55.675400000000003</c:v>
                </c:pt>
                <c:pt idx="9">
                  <c:v>55.5169</c:v>
                </c:pt>
                <c:pt idx="10">
                  <c:v>54.927500000000002</c:v>
                </c:pt>
                <c:pt idx="11">
                  <c:v>54.531799999999997</c:v>
                </c:pt>
                <c:pt idx="12">
                  <c:v>54.755400000000002</c:v>
                </c:pt>
                <c:pt idx="13">
                  <c:v>54.463000000000001</c:v>
                </c:pt>
                <c:pt idx="14">
                  <c:v>54.692</c:v>
                </c:pt>
                <c:pt idx="15">
                  <c:v>54.733899999999998</c:v>
                </c:pt>
                <c:pt idx="16">
                  <c:v>54.651000000000003</c:v>
                </c:pt>
                <c:pt idx="17">
                  <c:v>55.473999999999997</c:v>
                </c:pt>
                <c:pt idx="18">
                  <c:v>55.594299999999997</c:v>
                </c:pt>
                <c:pt idx="19">
                  <c:v>55.673299999999998</c:v>
                </c:pt>
                <c:pt idx="20">
                  <c:v>55.220500000000001</c:v>
                </c:pt>
                <c:pt idx="21">
                  <c:v>56.023699999999998</c:v>
                </c:pt>
                <c:pt idx="22">
                  <c:v>56.483600000000003</c:v>
                </c:pt>
                <c:pt idx="23">
                  <c:v>57.647599999999997</c:v>
                </c:pt>
                <c:pt idx="24">
                  <c:v>58.084099999999999</c:v>
                </c:pt>
                <c:pt idx="25">
                  <c:v>58.29</c:v>
                </c:pt>
                <c:pt idx="26">
                  <c:v>59.100299999999997</c:v>
                </c:pt>
                <c:pt idx="27">
                  <c:v>58.524000000000001</c:v>
                </c:pt>
                <c:pt idx="28">
                  <c:v>59.179000000000002</c:v>
                </c:pt>
                <c:pt idx="29">
                  <c:v>60.283099999999997</c:v>
                </c:pt>
                <c:pt idx="30">
                  <c:v>61.119799999999998</c:v>
                </c:pt>
                <c:pt idx="31">
                  <c:v>62.051000000000002</c:v>
                </c:pt>
                <c:pt idx="32">
                  <c:v>62.809100000000001</c:v>
                </c:pt>
                <c:pt idx="33">
                  <c:v>63.684199999999997</c:v>
                </c:pt>
                <c:pt idx="34">
                  <c:v>64.246600000000001</c:v>
                </c:pt>
                <c:pt idx="35">
                  <c:v>64.977999999999994</c:v>
                </c:pt>
                <c:pt idx="36">
                  <c:v>66.379199999999997</c:v>
                </c:pt>
                <c:pt idx="37">
                  <c:v>66.630399999999995</c:v>
                </c:pt>
                <c:pt idx="38">
                  <c:v>67.409300000000002</c:v>
                </c:pt>
                <c:pt idx="39">
                  <c:v>68.555099999999996</c:v>
                </c:pt>
                <c:pt idx="40">
                  <c:v>67.500799999999998</c:v>
                </c:pt>
                <c:pt idx="41">
                  <c:v>67.262100000000004</c:v>
                </c:pt>
                <c:pt idx="42">
                  <c:v>67.4893</c:v>
                </c:pt>
                <c:pt idx="43">
                  <c:v>67.687100000000001</c:v>
                </c:pt>
                <c:pt idx="44">
                  <c:v>67.378200000000007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1-464A-9C09-012F285DF4AE}"/>
            </c:ext>
          </c:extLst>
        </c:ser>
        <c:ser>
          <c:idx val="3"/>
          <c:order val="3"/>
          <c:tx>
            <c:strRef>
              <c:f>[5]graphtxemploiTAQ!$E$5:$E$6</c:f>
              <c:strCache>
                <c:ptCount val="1"/>
                <c:pt idx="0">
                  <c:v>55-59 ans (échelle de droite)</c:v>
                </c:pt>
              </c:strCache>
            </c:strRef>
          </c:tx>
          <c:marker>
            <c:symbol val="none"/>
          </c:marker>
          <c:cat>
            <c:strRef>
              <c:f>[5]graphtxemploiTAQ!$A$7:$A$70</c:f>
              <c:strCache>
                <c:ptCount val="64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</c:strCache>
            </c:strRef>
          </c:cat>
          <c:val>
            <c:numRef>
              <c:f>[5]graphtxemploiTAQ!$E$7:$E$70</c:f>
              <c:numCache>
                <c:formatCode>General</c:formatCode>
                <c:ptCount val="64"/>
                <c:pt idx="44">
                  <c:v>67.071700000000007</c:v>
                </c:pt>
                <c:pt idx="45">
                  <c:v>67.6267</c:v>
                </c:pt>
                <c:pt idx="46">
                  <c:v>68.299099999999996</c:v>
                </c:pt>
                <c:pt idx="47">
                  <c:v>68.482500000000002</c:v>
                </c:pt>
                <c:pt idx="48">
                  <c:v>69.001999999999995</c:v>
                </c:pt>
                <c:pt idx="49">
                  <c:v>69.117099999999994</c:v>
                </c:pt>
                <c:pt idx="50">
                  <c:v>68.869399999999999</c:v>
                </c:pt>
                <c:pt idx="51">
                  <c:v>68.990799999999993</c:v>
                </c:pt>
                <c:pt idx="52">
                  <c:v>70.0852</c:v>
                </c:pt>
                <c:pt idx="53">
                  <c:v>69.992099999999994</c:v>
                </c:pt>
                <c:pt idx="54">
                  <c:v>70.555899999999994</c:v>
                </c:pt>
                <c:pt idx="55">
                  <c:v>70.563599999999994</c:v>
                </c:pt>
                <c:pt idx="56">
                  <c:v>70.939800000000005</c:v>
                </c:pt>
                <c:pt idx="57">
                  <c:v>72.028599999999997</c:v>
                </c:pt>
                <c:pt idx="58">
                  <c:v>71.796499999999995</c:v>
                </c:pt>
                <c:pt idx="59">
                  <c:v>72.744900000000001</c:v>
                </c:pt>
                <c:pt idx="60">
                  <c:v>72.543400000000005</c:v>
                </c:pt>
                <c:pt idx="61">
                  <c:v>71.905900000000003</c:v>
                </c:pt>
                <c:pt idx="62">
                  <c:v>71.720200000000006</c:v>
                </c:pt>
                <c:pt idx="63">
                  <c:v>72.078199999999995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01-464A-9C09-012F285D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97600"/>
        <c:axId val="100699136"/>
      </c:lineChart>
      <c:catAx>
        <c:axId val="1006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0696064"/>
        <c:crosses val="autoZero"/>
        <c:auto val="1"/>
        <c:lblAlgn val="ctr"/>
        <c:lblOffset val="100"/>
        <c:noMultiLvlLbl val="0"/>
      </c:catAx>
      <c:valAx>
        <c:axId val="100696064"/>
        <c:scaling>
          <c:orientation val="minMax"/>
          <c:max val="3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0694272"/>
        <c:crosses val="autoZero"/>
        <c:crossBetween val="between"/>
      </c:valAx>
      <c:catAx>
        <c:axId val="10069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699136"/>
        <c:crosses val="autoZero"/>
        <c:auto val="1"/>
        <c:lblAlgn val="ctr"/>
        <c:lblOffset val="100"/>
        <c:noMultiLvlLbl val="0"/>
      </c:catAx>
      <c:valAx>
        <c:axId val="100699136"/>
        <c:scaling>
          <c:orientation val="minMax"/>
          <c:max val="85"/>
          <c:min val="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0697600"/>
        <c:crosses val="max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5.7151256092988378E-2"/>
          <c:y val="8.7766427426660173E-2"/>
          <c:w val="0.54515365579302588"/>
          <c:h val="0.2005994471929946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[2]G17!$B$5</c:f>
              <c:strCache>
                <c:ptCount val="1"/>
                <c:pt idx="0">
                  <c:v>Garanties de ressources (dispositifs pour 60 ans et plus)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[2]G17!$B$6:$B$48</c:f>
              <c:numCache>
                <c:formatCode>General</c:formatCode>
                <c:ptCount val="43"/>
                <c:pt idx="0">
                  <c:v>14000</c:v>
                </c:pt>
                <c:pt idx="1">
                  <c:v>13500</c:v>
                </c:pt>
                <c:pt idx="2">
                  <c:v>13500</c:v>
                </c:pt>
                <c:pt idx="3">
                  <c:v>14000</c:v>
                </c:pt>
                <c:pt idx="4">
                  <c:v>14151</c:v>
                </c:pt>
                <c:pt idx="5">
                  <c:v>52905</c:v>
                </c:pt>
                <c:pt idx="6">
                  <c:v>64347</c:v>
                </c:pt>
                <c:pt idx="7">
                  <c:v>84220</c:v>
                </c:pt>
                <c:pt idx="8">
                  <c:v>97412</c:v>
                </c:pt>
                <c:pt idx="9">
                  <c:v>113922</c:v>
                </c:pt>
                <c:pt idx="10">
                  <c:v>147053</c:v>
                </c:pt>
                <c:pt idx="11">
                  <c:v>163598</c:v>
                </c:pt>
                <c:pt idx="12">
                  <c:v>214788</c:v>
                </c:pt>
                <c:pt idx="13">
                  <c:v>291264</c:v>
                </c:pt>
                <c:pt idx="14">
                  <c:v>397122</c:v>
                </c:pt>
                <c:pt idx="15">
                  <c:v>433400</c:v>
                </c:pt>
                <c:pt idx="16">
                  <c:v>409541</c:v>
                </c:pt>
                <c:pt idx="17">
                  <c:v>350378</c:v>
                </c:pt>
                <c:pt idx="18">
                  <c:v>290564</c:v>
                </c:pt>
                <c:pt idx="19">
                  <c:v>228676</c:v>
                </c:pt>
                <c:pt idx="20">
                  <c:v>182483</c:v>
                </c:pt>
                <c:pt idx="21">
                  <c:v>137514</c:v>
                </c:pt>
                <c:pt idx="22">
                  <c:v>94033</c:v>
                </c:pt>
                <c:pt idx="23">
                  <c:v>54625</c:v>
                </c:pt>
                <c:pt idx="24">
                  <c:v>23221</c:v>
                </c:pt>
                <c:pt idx="25">
                  <c:v>9808</c:v>
                </c:pt>
                <c:pt idx="26">
                  <c:v>7329</c:v>
                </c:pt>
                <c:pt idx="27">
                  <c:v>5154</c:v>
                </c:pt>
                <c:pt idx="28">
                  <c:v>3207</c:v>
                </c:pt>
                <c:pt idx="29">
                  <c:v>1545</c:v>
                </c:pt>
                <c:pt idx="30">
                  <c:v>369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A-413D-B3E5-41E2C2700886}"/>
            </c:ext>
          </c:extLst>
        </c:ser>
        <c:ser>
          <c:idx val="1"/>
          <c:order val="1"/>
          <c:tx>
            <c:strRef>
              <c:f>[2]G17!$C$5</c:f>
              <c:strCache>
                <c:ptCount val="1"/>
                <c:pt idx="0">
                  <c:v>Préretraites totales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[2]G17!$C$6:$C$52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554</c:v>
                </c:pt>
                <c:pt idx="12">
                  <c:v>8753</c:v>
                </c:pt>
                <c:pt idx="13">
                  <c:v>38217</c:v>
                </c:pt>
                <c:pt idx="14">
                  <c:v>135897</c:v>
                </c:pt>
                <c:pt idx="15">
                  <c:v>288904</c:v>
                </c:pt>
                <c:pt idx="16">
                  <c:v>294784</c:v>
                </c:pt>
                <c:pt idx="17">
                  <c:v>288909</c:v>
                </c:pt>
                <c:pt idx="18">
                  <c:v>265564</c:v>
                </c:pt>
                <c:pt idx="19">
                  <c:v>234605</c:v>
                </c:pt>
                <c:pt idx="20">
                  <c:v>223955</c:v>
                </c:pt>
                <c:pt idx="21">
                  <c:v>215374</c:v>
                </c:pt>
                <c:pt idx="22">
                  <c:v>200020</c:v>
                </c:pt>
                <c:pt idx="23">
                  <c:v>194740</c:v>
                </c:pt>
                <c:pt idx="24">
                  <c:v>192784</c:v>
                </c:pt>
                <c:pt idx="25">
                  <c:v>202198</c:v>
                </c:pt>
                <c:pt idx="26">
                  <c:v>200223</c:v>
                </c:pt>
                <c:pt idx="27">
                  <c:v>179417</c:v>
                </c:pt>
                <c:pt idx="28">
                  <c:v>199017</c:v>
                </c:pt>
                <c:pt idx="29">
                  <c:v>189920</c:v>
                </c:pt>
                <c:pt idx="30">
                  <c:v>178509</c:v>
                </c:pt>
                <c:pt idx="31">
                  <c:v>167099</c:v>
                </c:pt>
                <c:pt idx="32">
                  <c:v>159122</c:v>
                </c:pt>
                <c:pt idx="33">
                  <c:v>139420</c:v>
                </c:pt>
                <c:pt idx="34">
                  <c:v>110481</c:v>
                </c:pt>
                <c:pt idx="35">
                  <c:v>105606</c:v>
                </c:pt>
                <c:pt idx="36">
                  <c:v>101209</c:v>
                </c:pt>
                <c:pt idx="37">
                  <c:v>94846</c:v>
                </c:pt>
                <c:pt idx="38">
                  <c:v>82540</c:v>
                </c:pt>
                <c:pt idx="39">
                  <c:v>69217</c:v>
                </c:pt>
                <c:pt idx="40">
                  <c:v>57356</c:v>
                </c:pt>
                <c:pt idx="41">
                  <c:v>47835</c:v>
                </c:pt>
                <c:pt idx="42">
                  <c:v>37548</c:v>
                </c:pt>
                <c:pt idx="43">
                  <c:v>33999</c:v>
                </c:pt>
                <c:pt idx="44">
                  <c:v>30267</c:v>
                </c:pt>
                <c:pt idx="45">
                  <c:v>26263</c:v>
                </c:pt>
                <c:pt idx="46">
                  <c:v>22822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A-413D-B3E5-41E2C2700886}"/>
            </c:ext>
          </c:extLst>
        </c:ser>
        <c:ser>
          <c:idx val="2"/>
          <c:order val="2"/>
          <c:tx>
            <c:strRef>
              <c:f>[2]G17!$E$5</c:f>
              <c:strCache>
                <c:ptCount val="1"/>
                <c:pt idx="0">
                  <c:v>Dispensés de recherche d'emploi indemnisés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[2]G17!$E$6:$E$52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62500</c:v>
                </c:pt>
                <c:pt idx="18">
                  <c:v>114150</c:v>
                </c:pt>
                <c:pt idx="19">
                  <c:v>171373</c:v>
                </c:pt>
                <c:pt idx="20">
                  <c:v>209507</c:v>
                </c:pt>
                <c:pt idx="21">
                  <c:v>227097</c:v>
                </c:pt>
                <c:pt idx="22">
                  <c:v>233248</c:v>
                </c:pt>
                <c:pt idx="23">
                  <c:v>233088</c:v>
                </c:pt>
                <c:pt idx="24">
                  <c:v>241013</c:v>
                </c:pt>
                <c:pt idx="25">
                  <c:v>278262</c:v>
                </c:pt>
                <c:pt idx="26">
                  <c:v>285167</c:v>
                </c:pt>
                <c:pt idx="27">
                  <c:v>276211</c:v>
                </c:pt>
                <c:pt idx="28">
                  <c:v>270244</c:v>
                </c:pt>
                <c:pt idx="29">
                  <c:v>274977</c:v>
                </c:pt>
                <c:pt idx="30">
                  <c:v>283547</c:v>
                </c:pt>
                <c:pt idx="31">
                  <c:v>325164</c:v>
                </c:pt>
                <c:pt idx="32">
                  <c:v>348824</c:v>
                </c:pt>
                <c:pt idx="33">
                  <c:v>364647</c:v>
                </c:pt>
                <c:pt idx="34">
                  <c:v>377897</c:v>
                </c:pt>
                <c:pt idx="35">
                  <c:v>408521.41368393134</c:v>
                </c:pt>
                <c:pt idx="36">
                  <c:v>417560.72889318643</c:v>
                </c:pt>
                <c:pt idx="37">
                  <c:v>417391.37467006367</c:v>
                </c:pt>
                <c:pt idx="38">
                  <c:v>414783.20541558549</c:v>
                </c:pt>
                <c:pt idx="39">
                  <c:v>392382.21380312229</c:v>
                </c:pt>
                <c:pt idx="40">
                  <c:v>360759.21870180231</c:v>
                </c:pt>
                <c:pt idx="41">
                  <c:v>332648.212189332</c:v>
                </c:pt>
                <c:pt idx="42">
                  <c:v>273548.68303518114</c:v>
                </c:pt>
                <c:pt idx="43">
                  <c:v>165576.97297888633</c:v>
                </c:pt>
                <c:pt idx="44">
                  <c:v>100104.3181889578</c:v>
                </c:pt>
                <c:pt idx="45">
                  <c:v>58990.455181268379</c:v>
                </c:pt>
                <c:pt idx="46">
                  <c:v>33059.591556091684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AA-413D-B3E5-41E2C2700886}"/>
            </c:ext>
          </c:extLst>
        </c:ser>
        <c:ser>
          <c:idx val="3"/>
          <c:order val="3"/>
          <c:tx>
            <c:strRef>
              <c:f>[2]G17!$G$5</c:f>
              <c:strCache>
                <c:ptCount val="1"/>
                <c:pt idx="0">
                  <c:v>Retraites anticipées pour carrière longue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[2]G17!$G$6:$G$52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102567.80000000139</c:v>
                </c:pt>
                <c:pt idx="37">
                  <c:v>165831.2000000047</c:v>
                </c:pt>
                <c:pt idx="38">
                  <c:v>207056.20000000659</c:v>
                </c:pt>
                <c:pt idx="39">
                  <c:v>239337.80000000601</c:v>
                </c:pt>
                <c:pt idx="40">
                  <c:v>263122.20000000636</c:v>
                </c:pt>
                <c:pt idx="41">
                  <c:v>187695.00000000419</c:v>
                </c:pt>
                <c:pt idx="42">
                  <c:v>134364.40000000451</c:v>
                </c:pt>
                <c:pt idx="43">
                  <c:v>117544.60000000257</c:v>
                </c:pt>
                <c:pt idx="44">
                  <c:v>137740.00000000259</c:v>
                </c:pt>
                <c:pt idx="45">
                  <c:v>150058.99999999773</c:v>
                </c:pt>
                <c:pt idx="46">
                  <c:v>182185.39999999647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AA-413D-B3E5-41E2C2700886}"/>
            </c:ext>
          </c:extLst>
        </c:ser>
        <c:ser>
          <c:idx val="4"/>
          <c:order val="4"/>
          <c:tx>
            <c:strRef>
              <c:f>[2]G17!$H$5</c:f>
              <c:strCache>
                <c:ptCount val="1"/>
                <c:pt idx="0">
                  <c:v>Autres retraites anticipées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[2]G17!$H$6:$H$52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194.00000000000819</c:v>
                </c:pt>
                <c:pt idx="37">
                  <c:v>1532.6000000000395</c:v>
                </c:pt>
                <c:pt idx="38">
                  <c:v>2134.0000000001096</c:v>
                </c:pt>
                <c:pt idx="39">
                  <c:v>2735.3999999999946</c:v>
                </c:pt>
                <c:pt idx="40">
                  <c:v>3259.1999999999189</c:v>
                </c:pt>
                <c:pt idx="41">
                  <c:v>3006.9999999999109</c:v>
                </c:pt>
                <c:pt idx="42">
                  <c:v>3317.4000000001106</c:v>
                </c:pt>
                <c:pt idx="43">
                  <c:v>5839.400000000187</c:v>
                </c:pt>
                <c:pt idx="44">
                  <c:v>11853.399999998488</c:v>
                </c:pt>
                <c:pt idx="45">
                  <c:v>14317.199999997931</c:v>
                </c:pt>
                <c:pt idx="46">
                  <c:v>15364.799999998293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AA-413D-B3E5-41E2C270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810240"/>
        <c:axId val="114816128"/>
      </c:barChart>
      <c:catAx>
        <c:axId val="11481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816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81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\ _€_-;\-* #,##0\ _€_-;_-* &quot;-&quot;??\ _€_-;_-@_-" sourceLinked="0"/>
        <c:majorTickMark val="in"/>
        <c:minorTickMark val="none"/>
        <c:tickLblPos val="nextTo"/>
        <c:spPr>
          <a:ln w="381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81024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15276361482854"/>
          <c:y val="4.9660021726891386E-2"/>
          <c:w val="0.8047091412742382"/>
          <c:h val="0.728195447391852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10'!$B$5</c:f>
              <c:strCache>
                <c:ptCount val="1"/>
                <c:pt idx="0">
                  <c:v>Garanties de ressources (dispositifs pour 60 ans et plus)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'Graphique 10'!$A$6:$A$55</c:f>
              <c:numCache>
                <c:formatCode>0</c:formatCode>
                <c:ptCount val="50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</c:numCache>
            </c:numRef>
          </c:cat>
          <c:val>
            <c:numRef>
              <c:f>'Graphique 10'!$B$6:$B$55</c:f>
              <c:numCache>
                <c:formatCode>0.0%</c:formatCode>
                <c:ptCount val="50"/>
                <c:pt idx="0">
                  <c:v>2.5720018128938494E-3</c:v>
                </c:pt>
                <c:pt idx="1">
                  <c:v>2.4863467333916182E-3</c:v>
                </c:pt>
                <c:pt idx="2">
                  <c:v>2.5784754219722776E-3</c:v>
                </c:pt>
                <c:pt idx="3">
                  <c:v>2.8184484360832263E-3</c:v>
                </c:pt>
                <c:pt idx="4">
                  <c:v>2.9958127213754447E-3</c:v>
                </c:pt>
                <c:pt idx="5">
                  <c:v>1.1740040160901017E-2</c:v>
                </c:pt>
                <c:pt idx="6">
                  <c:v>1.4831042692806782E-2</c:v>
                </c:pt>
                <c:pt idx="7">
                  <c:v>1.902463398700488E-2</c:v>
                </c:pt>
                <c:pt idx="8">
                  <c:v>2.1511749621713681E-2</c:v>
                </c:pt>
                <c:pt idx="9">
                  <c:v>2.4867810219503905E-2</c:v>
                </c:pt>
                <c:pt idx="10">
                  <c:v>3.1713918470689217E-2</c:v>
                </c:pt>
                <c:pt idx="11">
                  <c:v>3.4819360652534714E-2</c:v>
                </c:pt>
                <c:pt idx="12">
                  <c:v>4.348865739086278E-2</c:v>
                </c:pt>
                <c:pt idx="13">
                  <c:v>5.5574116471261883E-2</c:v>
                </c:pt>
                <c:pt idx="14">
                  <c:v>7.1971936305737103E-2</c:v>
                </c:pt>
                <c:pt idx="15">
                  <c:v>7.5189652626927644E-2</c:v>
                </c:pt>
                <c:pt idx="16">
                  <c:v>6.8701872613813511E-2</c:v>
                </c:pt>
                <c:pt idx="17">
                  <c:v>5.886318708060076E-2</c:v>
                </c:pt>
                <c:pt idx="18">
                  <c:v>4.8890168409302805E-2</c:v>
                </c:pt>
                <c:pt idx="19">
                  <c:v>3.8398040906685152E-2</c:v>
                </c:pt>
                <c:pt idx="20">
                  <c:v>3.0698149359989099E-2</c:v>
                </c:pt>
                <c:pt idx="21">
                  <c:v>2.3134700233409567E-2</c:v>
                </c:pt>
                <c:pt idx="22">
                  <c:v>1.5913045082250877E-2</c:v>
                </c:pt>
                <c:pt idx="23">
                  <c:v>9.2982015363267338E-3</c:v>
                </c:pt>
                <c:pt idx="24">
                  <c:v>3.9802681817316986E-3</c:v>
                </c:pt>
                <c:pt idx="25">
                  <c:v>1.6962533864969031E-3</c:v>
                </c:pt>
                <c:pt idx="26">
                  <c:v>1.2773878472990803E-3</c:v>
                </c:pt>
                <c:pt idx="27">
                  <c:v>9.1508332158556202E-4</c:v>
                </c:pt>
                <c:pt idx="28">
                  <c:v>5.8178559377687156E-4</c:v>
                </c:pt>
                <c:pt idx="29">
                  <c:v>2.8370779089138235E-4</c:v>
                </c:pt>
                <c:pt idx="30">
                  <c:v>6.7773287516876738E-5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4-444F-982E-3FEF0AEBE4E2}"/>
            </c:ext>
          </c:extLst>
        </c:ser>
        <c:ser>
          <c:idx val="1"/>
          <c:order val="1"/>
          <c:tx>
            <c:strRef>
              <c:f>'Graphique 10'!$C$5</c:f>
              <c:strCache>
                <c:ptCount val="1"/>
                <c:pt idx="0">
                  <c:v>Préretraites totales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'Graphique 10'!$A$6:$A$55</c:f>
              <c:numCache>
                <c:formatCode>0</c:formatCode>
                <c:ptCount val="50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</c:numCache>
            </c:numRef>
          </c:cat>
          <c:val>
            <c:numRef>
              <c:f>'Graphique 10'!$C$6:$C$55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1.1791052336522593E-4</c:v>
                </c:pt>
                <c:pt idx="12">
                  <c:v>1.772241550469402E-3</c:v>
                </c:pt>
                <c:pt idx="13">
                  <c:v>7.2919276298554414E-3</c:v>
                </c:pt>
                <c:pt idx="14">
                  <c:v>2.4629132176360802E-2</c:v>
                </c:pt>
                <c:pt idx="15">
                  <c:v>5.0121346106437252E-2</c:v>
                </c:pt>
                <c:pt idx="16">
                  <c:v>4.9451002015891948E-2</c:v>
                </c:pt>
                <c:pt idx="17">
                  <c:v>4.8536450679749543E-2</c:v>
                </c:pt>
                <c:pt idx="18">
                  <c:v>4.4683679614295264E-2</c:v>
                </c:pt>
                <c:pt idx="19">
                  <c:v>3.9393606617716202E-2</c:v>
                </c:pt>
                <c:pt idx="20">
                  <c:v>3.7674764443352854E-2</c:v>
                </c:pt>
                <c:pt idx="21">
                  <c:v>3.623349570276737E-2</c:v>
                </c:pt>
                <c:pt idx="22">
                  <c:v>3.3849045306986063E-2</c:v>
                </c:pt>
                <c:pt idx="23">
                  <c:v>3.3148407637240605E-2</c:v>
                </c:pt>
                <c:pt idx="24">
                  <c:v>3.30447448924234E-2</c:v>
                </c:pt>
                <c:pt idx="25">
                  <c:v>3.4969315073705216E-2</c:v>
                </c:pt>
                <c:pt idx="26">
                  <c:v>3.489731572516902E-2</c:v>
                </c:pt>
                <c:pt idx="27">
                  <c:v>3.1855161876002479E-2</c:v>
                </c:pt>
                <c:pt idx="28">
                  <c:v>3.6103905056654707E-2</c:v>
                </c:pt>
                <c:pt idx="29">
                  <c:v>3.4874940871256525E-2</c:v>
                </c:pt>
                <c:pt idx="30">
                  <c:v>3.2786292090379809E-2</c:v>
                </c:pt>
                <c:pt idx="31">
                  <c:v>3.0584097528530228E-2</c:v>
                </c:pt>
                <c:pt idx="32">
                  <c:v>2.8890049253356302E-2</c:v>
                </c:pt>
                <c:pt idx="33">
                  <c:v>2.4281089399237222E-2</c:v>
                </c:pt>
                <c:pt idx="34">
                  <c:v>1.7946773224397448E-2</c:v>
                </c:pt>
                <c:pt idx="35">
                  <c:v>1.6362634885293756E-2</c:v>
                </c:pt>
                <c:pt idx="36">
                  <c:v>1.4999385702321571E-2</c:v>
                </c:pt>
                <c:pt idx="37">
                  <c:v>1.3401498996505432E-2</c:v>
                </c:pt>
                <c:pt idx="38">
                  <c:v>1.1173730389284157E-2</c:v>
                </c:pt>
                <c:pt idx="39">
                  <c:v>9.0357796876476774E-3</c:v>
                </c:pt>
                <c:pt idx="40">
                  <c:v>7.2867103798145063E-3</c:v>
                </c:pt>
                <c:pt idx="41">
                  <c:v>5.9229162812777895E-3</c:v>
                </c:pt>
                <c:pt idx="42">
                  <c:v>4.5373806427085848E-3</c:v>
                </c:pt>
                <c:pt idx="43">
                  <c:v>4.095359147060963E-3</c:v>
                </c:pt>
                <c:pt idx="44">
                  <c:v>3.6457458168237672E-3</c:v>
                </c:pt>
                <c:pt idx="45">
                  <c:v>3.1658986080678277E-3</c:v>
                </c:pt>
                <c:pt idx="46">
                  <c:v>2.7486397713794601E-3</c:v>
                </c:pt>
                <c:pt idx="47">
                  <c:v>2.3274285497500644E-3</c:v>
                </c:pt>
                <c:pt idx="48">
                  <c:v>2.0310810935334862E-3</c:v>
                </c:pt>
                <c:pt idx="49">
                  <c:v>1.8445996384927295E-3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E4-444F-982E-3FEF0AEBE4E2}"/>
            </c:ext>
          </c:extLst>
        </c:ser>
        <c:ser>
          <c:idx val="2"/>
          <c:order val="2"/>
          <c:tx>
            <c:strRef>
              <c:f>'Graphique 10'!$D$5</c:f>
              <c:strCache>
                <c:ptCount val="1"/>
                <c:pt idx="0">
                  <c:v>Dispensés de recherche d'emploi indemnisés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'Graphique 10'!$A$6:$A$55</c:f>
              <c:numCache>
                <c:formatCode>0</c:formatCode>
                <c:ptCount val="50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</c:numCache>
            </c:numRef>
          </c:cat>
          <c:val>
            <c:numRef>
              <c:f>'Graphique 10'!$D$6:$D$55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1.0499943468304367E-2</c:v>
                </c:pt>
                <c:pt idx="18">
                  <c:v>1.9206827838004415E-2</c:v>
                </c:pt>
                <c:pt idx="19">
                  <c:v>2.8776030122537363E-2</c:v>
                </c:pt>
                <c:pt idx="20">
                  <c:v>3.5244253864542101E-2</c:v>
                </c:pt>
                <c:pt idx="21">
                  <c:v>3.820571737355187E-2</c:v>
                </c:pt>
                <c:pt idx="22">
                  <c:v>3.9472163382481183E-2</c:v>
                </c:pt>
                <c:pt idx="23">
                  <c:v>3.9675957889232505E-2</c:v>
                </c:pt>
                <c:pt idx="24">
                  <c:v>4.1311587583812148E-2</c:v>
                </c:pt>
                <c:pt idx="25">
                  <c:v>4.8124272005852488E-2</c:v>
                </c:pt>
                <c:pt idx="26">
                  <c:v>4.9702395995461432E-2</c:v>
                </c:pt>
                <c:pt idx="27">
                  <c:v>4.9040760445958419E-2</c:v>
                </c:pt>
                <c:pt idx="28">
                  <c:v>4.9025277831193287E-2</c:v>
                </c:pt>
                <c:pt idx="29">
                  <c:v>5.0493927000608181E-2</c:v>
                </c:pt>
                <c:pt idx="30">
                  <c:v>5.2078353267067341E-2</c:v>
                </c:pt>
                <c:pt idx="31">
                  <c:v>5.9514703790968244E-2</c:v>
                </c:pt>
                <c:pt idx="32">
                  <c:v>6.333217619658349E-2</c:v>
                </c:pt>
                <c:pt idx="33">
                  <c:v>6.3506142634942309E-2</c:v>
                </c:pt>
                <c:pt idx="34">
                  <c:v>6.1386408171360894E-2</c:v>
                </c:pt>
                <c:pt idx="35">
                  <c:v>6.3296467387593661E-2</c:v>
                </c:pt>
                <c:pt idx="36">
                  <c:v>6.1883374273151937E-2</c:v>
                </c:pt>
                <c:pt idx="37">
                  <c:v>5.8976341530384842E-2</c:v>
                </c:pt>
                <c:pt idx="38">
                  <c:v>5.6150662797635337E-2</c:v>
                </c:pt>
                <c:pt idx="39">
                  <c:v>5.1222665490796772E-2</c:v>
                </c:pt>
                <c:pt idx="40">
                  <c:v>4.5832135147642693E-2</c:v>
                </c:pt>
                <c:pt idx="41">
                  <c:v>4.1188408318472737E-2</c:v>
                </c:pt>
                <c:pt idx="42">
                  <c:v>3.3056208033510628E-2</c:v>
                </c:pt>
                <c:pt idx="43">
                  <c:v>1.9944621042729142E-2</c:v>
                </c:pt>
                <c:pt idx="44">
                  <c:v>1.2057848458168574E-2</c:v>
                </c:pt>
                <c:pt idx="45">
                  <c:v>7.1110611867518997E-3</c:v>
                </c:pt>
                <c:pt idx="46">
                  <c:v>3.9816364988447192E-3</c:v>
                </c:pt>
                <c:pt idx="47">
                  <c:v>1.9870759970155921E-3</c:v>
                </c:pt>
                <c:pt idx="48">
                  <c:v>9.3105178574655453E-4</c:v>
                </c:pt>
                <c:pt idx="49">
                  <c:v>4.1163541797042741E-4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E4-444F-982E-3FEF0AEBE4E2}"/>
            </c:ext>
          </c:extLst>
        </c:ser>
        <c:ser>
          <c:idx val="3"/>
          <c:order val="3"/>
          <c:tx>
            <c:strRef>
              <c:f>'Graphique 10'!$E$5</c:f>
              <c:strCache>
                <c:ptCount val="1"/>
                <c:pt idx="0">
                  <c:v>Retraites anticipées pour carrière longue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'Graphique 10'!$A$6:$A$55</c:f>
              <c:numCache>
                <c:formatCode>0</c:formatCode>
                <c:ptCount val="50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</c:numCache>
            </c:numRef>
          </c:cat>
          <c:val>
            <c:numRef>
              <c:f>'Graphique 10'!$E$6:$E$55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1.51978875866373E-2</c:v>
                </c:pt>
                <c:pt idx="37">
                  <c:v>2.3434268703686891E-2</c:v>
                </c:pt>
                <c:pt idx="38">
                  <c:v>2.8032552999749504E-2</c:v>
                </c:pt>
                <c:pt idx="39">
                  <c:v>3.124635459283524E-2</c:v>
                </c:pt>
                <c:pt idx="40">
                  <c:v>3.3418122204724898E-2</c:v>
                </c:pt>
                <c:pt idx="41">
                  <c:v>2.3237940145052836E-2</c:v>
                </c:pt>
                <c:pt idx="42">
                  <c:v>1.6227504178419609E-2</c:v>
                </c:pt>
                <c:pt idx="43">
                  <c:v>1.4102784010669755E-2</c:v>
                </c:pt>
                <c:pt idx="44">
                  <c:v>1.6586499285413898E-2</c:v>
                </c:pt>
                <c:pt idx="45">
                  <c:v>1.810771529117066E-2</c:v>
                </c:pt>
                <c:pt idx="46">
                  <c:v>2.1787865999535128E-2</c:v>
                </c:pt>
                <c:pt idx="47">
                  <c:v>2.8925390408826825E-2</c:v>
                </c:pt>
                <c:pt idx="48">
                  <c:v>3.503827903334715E-2</c:v>
                </c:pt>
                <c:pt idx="49">
                  <c:v>3.7000535603300556E-2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E4-444F-982E-3FEF0AEBE4E2}"/>
            </c:ext>
          </c:extLst>
        </c:ser>
        <c:ser>
          <c:idx val="4"/>
          <c:order val="4"/>
          <c:tx>
            <c:strRef>
              <c:f>'Graphique 10'!$F$5</c:f>
              <c:strCache>
                <c:ptCount val="1"/>
                <c:pt idx="0">
                  <c:v>Autres retraites anticipées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9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E4-444F-982E-3FEF0AEBE4E2}"/>
              </c:ext>
            </c:extLst>
          </c:dPt>
          <c:cat>
            <c:numRef>
              <c:f>'Graphique 10'!$A$6:$A$55</c:f>
              <c:numCache>
                <c:formatCode>0</c:formatCode>
                <c:ptCount val="50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</c:numCache>
            </c:numRef>
          </c:cat>
          <c:val>
            <c:numRef>
              <c:f>'Graphique 10'!$F$6:$F$55</c:f>
              <c:numCache>
                <c:formatCode>0.0%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2.8751206179790183E-5</c:v>
                </c:pt>
                <c:pt idx="37">
                  <c:v>2.1655248889825932E-4</c:v>
                </c:pt>
                <c:pt idx="38">
                  <c:v>2.8888709293351574E-4</c:v>
                </c:pt>
                <c:pt idx="39">
                  <c:v>3.5708672374693213E-4</c:v>
                </c:pt>
                <c:pt idx="40">
                  <c:v>4.1159572300235287E-4</c:v>
                </c:pt>
                <c:pt idx="41">
                  <c:v>3.6992379391545017E-4</c:v>
                </c:pt>
                <c:pt idx="42">
                  <c:v>4.0791472508594663E-4</c:v>
                </c:pt>
                <c:pt idx="43">
                  <c:v>7.7349155054376028E-4</c:v>
                </c:pt>
                <c:pt idx="44">
                  <c:v>1.4371227191503739E-3</c:v>
                </c:pt>
                <c:pt idx="45">
                  <c:v>1.7352350182163051E-3</c:v>
                </c:pt>
                <c:pt idx="46">
                  <c:v>1.9346223107362447E-3</c:v>
                </c:pt>
                <c:pt idx="47">
                  <c:v>2.4322561725031019E-3</c:v>
                </c:pt>
                <c:pt idx="48">
                  <c:v>3.0181395933840754E-3</c:v>
                </c:pt>
                <c:pt idx="49">
                  <c:v>3.0808703714729217E-3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E4-444F-982E-3FEF0AEBE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589888"/>
        <c:axId val="115591424"/>
      </c:barChart>
      <c:catAx>
        <c:axId val="115589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591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559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5898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098106712564544E-2"/>
          <c:y val="0.87924519515705701"/>
          <c:w val="0.96213425129087782"/>
          <c:h val="9.99999999999999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[2]G17!$B$5</c:f>
              <c:strCache>
                <c:ptCount val="1"/>
                <c:pt idx="0">
                  <c:v>Garanties de ressources (dispositifs pour 60 ans et plus)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[2]G17!$B$6:$B$48</c:f>
              <c:numCache>
                <c:formatCode>General</c:formatCode>
                <c:ptCount val="43"/>
                <c:pt idx="0">
                  <c:v>14000</c:v>
                </c:pt>
                <c:pt idx="1">
                  <c:v>13500</c:v>
                </c:pt>
                <c:pt idx="2">
                  <c:v>13500</c:v>
                </c:pt>
                <c:pt idx="3">
                  <c:v>14000</c:v>
                </c:pt>
                <c:pt idx="4">
                  <c:v>14151</c:v>
                </c:pt>
                <c:pt idx="5">
                  <c:v>52905</c:v>
                </c:pt>
                <c:pt idx="6">
                  <c:v>64347</c:v>
                </c:pt>
                <c:pt idx="7">
                  <c:v>84220</c:v>
                </c:pt>
                <c:pt idx="8">
                  <c:v>97412</c:v>
                </c:pt>
                <c:pt idx="9">
                  <c:v>113922</c:v>
                </c:pt>
                <c:pt idx="10">
                  <c:v>147053</c:v>
                </c:pt>
                <c:pt idx="11">
                  <c:v>163598</c:v>
                </c:pt>
                <c:pt idx="12">
                  <c:v>214788</c:v>
                </c:pt>
                <c:pt idx="13">
                  <c:v>291264</c:v>
                </c:pt>
                <c:pt idx="14">
                  <c:v>397122</c:v>
                </c:pt>
                <c:pt idx="15">
                  <c:v>433400</c:v>
                </c:pt>
                <c:pt idx="16">
                  <c:v>409541</c:v>
                </c:pt>
                <c:pt idx="17">
                  <c:v>350378</c:v>
                </c:pt>
                <c:pt idx="18">
                  <c:v>290564</c:v>
                </c:pt>
                <c:pt idx="19">
                  <c:v>228676</c:v>
                </c:pt>
                <c:pt idx="20">
                  <c:v>182483</c:v>
                </c:pt>
                <c:pt idx="21">
                  <c:v>137514</c:v>
                </c:pt>
                <c:pt idx="22">
                  <c:v>94033</c:v>
                </c:pt>
                <c:pt idx="23">
                  <c:v>54625</c:v>
                </c:pt>
                <c:pt idx="24">
                  <c:v>23221</c:v>
                </c:pt>
                <c:pt idx="25">
                  <c:v>9808</c:v>
                </c:pt>
                <c:pt idx="26">
                  <c:v>7329</c:v>
                </c:pt>
                <c:pt idx="27">
                  <c:v>5154</c:v>
                </c:pt>
                <c:pt idx="28">
                  <c:v>3207</c:v>
                </c:pt>
                <c:pt idx="29">
                  <c:v>1545</c:v>
                </c:pt>
                <c:pt idx="30">
                  <c:v>369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5-4707-AB2E-C63221A94AC4}"/>
            </c:ext>
          </c:extLst>
        </c:ser>
        <c:ser>
          <c:idx val="1"/>
          <c:order val="1"/>
          <c:tx>
            <c:strRef>
              <c:f>[2]G17!$C$5</c:f>
              <c:strCache>
                <c:ptCount val="1"/>
                <c:pt idx="0">
                  <c:v>Préretraites totales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[2]G17!$C$6:$C$52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554</c:v>
                </c:pt>
                <c:pt idx="12">
                  <c:v>8753</c:v>
                </c:pt>
                <c:pt idx="13">
                  <c:v>38217</c:v>
                </c:pt>
                <c:pt idx="14">
                  <c:v>135897</c:v>
                </c:pt>
                <c:pt idx="15">
                  <c:v>288904</c:v>
                </c:pt>
                <c:pt idx="16">
                  <c:v>294784</c:v>
                </c:pt>
                <c:pt idx="17">
                  <c:v>288909</c:v>
                </c:pt>
                <c:pt idx="18">
                  <c:v>265564</c:v>
                </c:pt>
                <c:pt idx="19">
                  <c:v>234605</c:v>
                </c:pt>
                <c:pt idx="20">
                  <c:v>223955</c:v>
                </c:pt>
                <c:pt idx="21">
                  <c:v>215374</c:v>
                </c:pt>
                <c:pt idx="22">
                  <c:v>200020</c:v>
                </c:pt>
                <c:pt idx="23">
                  <c:v>194740</c:v>
                </c:pt>
                <c:pt idx="24">
                  <c:v>192784</c:v>
                </c:pt>
                <c:pt idx="25">
                  <c:v>202198</c:v>
                </c:pt>
                <c:pt idx="26">
                  <c:v>200223</c:v>
                </c:pt>
                <c:pt idx="27">
                  <c:v>179417</c:v>
                </c:pt>
                <c:pt idx="28">
                  <c:v>199017</c:v>
                </c:pt>
                <c:pt idx="29">
                  <c:v>189920</c:v>
                </c:pt>
                <c:pt idx="30">
                  <c:v>178509</c:v>
                </c:pt>
                <c:pt idx="31">
                  <c:v>167099</c:v>
                </c:pt>
                <c:pt idx="32">
                  <c:v>159122</c:v>
                </c:pt>
                <c:pt idx="33">
                  <c:v>139420</c:v>
                </c:pt>
                <c:pt idx="34">
                  <c:v>110481</c:v>
                </c:pt>
                <c:pt idx="35">
                  <c:v>105606</c:v>
                </c:pt>
                <c:pt idx="36">
                  <c:v>101209</c:v>
                </c:pt>
                <c:pt idx="37">
                  <c:v>94846</c:v>
                </c:pt>
                <c:pt idx="38">
                  <c:v>82540</c:v>
                </c:pt>
                <c:pt idx="39">
                  <c:v>69217</c:v>
                </c:pt>
                <c:pt idx="40">
                  <c:v>57356</c:v>
                </c:pt>
                <c:pt idx="41">
                  <c:v>47835</c:v>
                </c:pt>
                <c:pt idx="42">
                  <c:v>37548</c:v>
                </c:pt>
                <c:pt idx="43">
                  <c:v>33999</c:v>
                </c:pt>
                <c:pt idx="44">
                  <c:v>30267</c:v>
                </c:pt>
                <c:pt idx="45">
                  <c:v>26263</c:v>
                </c:pt>
                <c:pt idx="46">
                  <c:v>22822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5-4707-AB2E-C63221A94AC4}"/>
            </c:ext>
          </c:extLst>
        </c:ser>
        <c:ser>
          <c:idx val="2"/>
          <c:order val="2"/>
          <c:tx>
            <c:strRef>
              <c:f>[2]G17!$E$5</c:f>
              <c:strCache>
                <c:ptCount val="1"/>
                <c:pt idx="0">
                  <c:v>Dispensés de recherche d'emploi indemnisés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[2]G17!$E$6:$E$52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62500</c:v>
                </c:pt>
                <c:pt idx="18">
                  <c:v>114150</c:v>
                </c:pt>
                <c:pt idx="19">
                  <c:v>171373</c:v>
                </c:pt>
                <c:pt idx="20">
                  <c:v>209507</c:v>
                </c:pt>
                <c:pt idx="21">
                  <c:v>227097</c:v>
                </c:pt>
                <c:pt idx="22">
                  <c:v>233248</c:v>
                </c:pt>
                <c:pt idx="23">
                  <c:v>233088</c:v>
                </c:pt>
                <c:pt idx="24">
                  <c:v>241013</c:v>
                </c:pt>
                <c:pt idx="25">
                  <c:v>278262</c:v>
                </c:pt>
                <c:pt idx="26">
                  <c:v>285167</c:v>
                </c:pt>
                <c:pt idx="27">
                  <c:v>276211</c:v>
                </c:pt>
                <c:pt idx="28">
                  <c:v>270244</c:v>
                </c:pt>
                <c:pt idx="29">
                  <c:v>274977</c:v>
                </c:pt>
                <c:pt idx="30">
                  <c:v>283547</c:v>
                </c:pt>
                <c:pt idx="31">
                  <c:v>325164</c:v>
                </c:pt>
                <c:pt idx="32">
                  <c:v>348824</c:v>
                </c:pt>
                <c:pt idx="33">
                  <c:v>364647</c:v>
                </c:pt>
                <c:pt idx="34">
                  <c:v>377897</c:v>
                </c:pt>
                <c:pt idx="35">
                  <c:v>408521.41368393134</c:v>
                </c:pt>
                <c:pt idx="36">
                  <c:v>417560.72889318643</c:v>
                </c:pt>
                <c:pt idx="37">
                  <c:v>417391.37467006367</c:v>
                </c:pt>
                <c:pt idx="38">
                  <c:v>414783.20541558549</c:v>
                </c:pt>
                <c:pt idx="39">
                  <c:v>392382.21380312229</c:v>
                </c:pt>
                <c:pt idx="40">
                  <c:v>360759.21870180231</c:v>
                </c:pt>
                <c:pt idx="41">
                  <c:v>332648.212189332</c:v>
                </c:pt>
                <c:pt idx="42">
                  <c:v>273548.68303518114</c:v>
                </c:pt>
                <c:pt idx="43">
                  <c:v>165576.97297888633</c:v>
                </c:pt>
                <c:pt idx="44">
                  <c:v>100104.3181889578</c:v>
                </c:pt>
                <c:pt idx="45">
                  <c:v>58990.455181268379</c:v>
                </c:pt>
                <c:pt idx="46">
                  <c:v>33059.591556091684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5-4707-AB2E-C63221A94AC4}"/>
            </c:ext>
          </c:extLst>
        </c:ser>
        <c:ser>
          <c:idx val="3"/>
          <c:order val="3"/>
          <c:tx>
            <c:strRef>
              <c:f>[2]G17!$G$5</c:f>
              <c:strCache>
                <c:ptCount val="1"/>
                <c:pt idx="0">
                  <c:v>Retraites anticipées pour carrière longue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[2]G17!$G$6:$G$52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102567.80000000139</c:v>
                </c:pt>
                <c:pt idx="37">
                  <c:v>165831.2000000047</c:v>
                </c:pt>
                <c:pt idx="38">
                  <c:v>207056.20000000659</c:v>
                </c:pt>
                <c:pt idx="39">
                  <c:v>239337.80000000601</c:v>
                </c:pt>
                <c:pt idx="40">
                  <c:v>263122.20000000636</c:v>
                </c:pt>
                <c:pt idx="41">
                  <c:v>187695.00000000419</c:v>
                </c:pt>
                <c:pt idx="42">
                  <c:v>134364.40000000451</c:v>
                </c:pt>
                <c:pt idx="43">
                  <c:v>117544.60000000257</c:v>
                </c:pt>
                <c:pt idx="44">
                  <c:v>137740.00000000259</c:v>
                </c:pt>
                <c:pt idx="45">
                  <c:v>150058.99999999773</c:v>
                </c:pt>
                <c:pt idx="46">
                  <c:v>182185.39999999647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5-4707-AB2E-C63221A94AC4}"/>
            </c:ext>
          </c:extLst>
        </c:ser>
        <c:ser>
          <c:idx val="4"/>
          <c:order val="4"/>
          <c:tx>
            <c:strRef>
              <c:f>[2]G17!$H$5</c:f>
              <c:strCache>
                <c:ptCount val="1"/>
                <c:pt idx="0">
                  <c:v>Autres retraites anticipées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[2]G17!$A$6:$A$52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[2]G17!$H$6:$H$52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194.00000000000819</c:v>
                </c:pt>
                <c:pt idx="37">
                  <c:v>1532.6000000000395</c:v>
                </c:pt>
                <c:pt idx="38">
                  <c:v>2134.0000000001096</c:v>
                </c:pt>
                <c:pt idx="39">
                  <c:v>2735.3999999999946</c:v>
                </c:pt>
                <c:pt idx="40">
                  <c:v>3259.1999999999189</c:v>
                </c:pt>
                <c:pt idx="41">
                  <c:v>3006.9999999999109</c:v>
                </c:pt>
                <c:pt idx="42">
                  <c:v>3317.4000000001106</c:v>
                </c:pt>
                <c:pt idx="43">
                  <c:v>5839.400000000187</c:v>
                </c:pt>
                <c:pt idx="44">
                  <c:v>11853.399999998488</c:v>
                </c:pt>
                <c:pt idx="45">
                  <c:v>14317.199999997931</c:v>
                </c:pt>
                <c:pt idx="46">
                  <c:v>15364.799999998293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F5-4707-AB2E-C63221A9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110848"/>
        <c:axId val="116112384"/>
      </c:barChart>
      <c:catAx>
        <c:axId val="116110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112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11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\ _€_-;\-* #,##0\ _€_-;_-* &quot;-&quot;??\ _€_-;_-@_-" sourceLinked="0"/>
        <c:majorTickMark val="in"/>
        <c:minorTickMark val="none"/>
        <c:tickLblPos val="nextTo"/>
        <c:spPr>
          <a:ln w="381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11084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15276361482854"/>
          <c:y val="4.9660021726891386E-2"/>
          <c:w val="0.8047091412742382"/>
          <c:h val="0.728195447391852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'[13]Graph 10'!$B$5</c:f>
              <c:strCache>
                <c:ptCount val="1"/>
                <c:pt idx="0">
                  <c:v>Garanties de ressources (dispositifs pour 60 ans et plus)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'[13]Graph 10'!$A$6:$A$56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'[13]Graph 10'!$B$6:$B$56</c:f>
              <c:numCache>
                <c:formatCode>General</c:formatCode>
                <c:ptCount val="51"/>
                <c:pt idx="0">
                  <c:v>2.5720018128938494E-3</c:v>
                </c:pt>
                <c:pt idx="1">
                  <c:v>2.4863467333916182E-3</c:v>
                </c:pt>
                <c:pt idx="2">
                  <c:v>2.5784754219722776E-3</c:v>
                </c:pt>
                <c:pt idx="3">
                  <c:v>2.8184484360832263E-3</c:v>
                </c:pt>
                <c:pt idx="4">
                  <c:v>2.9958127213754447E-3</c:v>
                </c:pt>
                <c:pt idx="5">
                  <c:v>1.1740040160901017E-2</c:v>
                </c:pt>
                <c:pt idx="6">
                  <c:v>1.4831042692806782E-2</c:v>
                </c:pt>
                <c:pt idx="7">
                  <c:v>1.902463398700488E-2</c:v>
                </c:pt>
                <c:pt idx="8">
                  <c:v>2.1511749621713681E-2</c:v>
                </c:pt>
                <c:pt idx="9">
                  <c:v>2.4867810219503905E-2</c:v>
                </c:pt>
                <c:pt idx="10">
                  <c:v>3.1713918470689217E-2</c:v>
                </c:pt>
                <c:pt idx="11">
                  <c:v>3.4819360652534714E-2</c:v>
                </c:pt>
                <c:pt idx="12">
                  <c:v>4.348865739086278E-2</c:v>
                </c:pt>
                <c:pt idx="13">
                  <c:v>5.5574116471261883E-2</c:v>
                </c:pt>
                <c:pt idx="14">
                  <c:v>7.1971936305737103E-2</c:v>
                </c:pt>
                <c:pt idx="15">
                  <c:v>7.5189652626927644E-2</c:v>
                </c:pt>
                <c:pt idx="16">
                  <c:v>6.8701872613813511E-2</c:v>
                </c:pt>
                <c:pt idx="17">
                  <c:v>5.886318708060076E-2</c:v>
                </c:pt>
                <c:pt idx="18">
                  <c:v>4.8890168409302805E-2</c:v>
                </c:pt>
                <c:pt idx="19">
                  <c:v>3.8398040906685152E-2</c:v>
                </c:pt>
                <c:pt idx="20">
                  <c:v>3.0698149359989099E-2</c:v>
                </c:pt>
                <c:pt idx="21">
                  <c:v>2.3134700233409567E-2</c:v>
                </c:pt>
                <c:pt idx="22">
                  <c:v>1.5913045082250877E-2</c:v>
                </c:pt>
                <c:pt idx="23">
                  <c:v>9.2982015363267338E-3</c:v>
                </c:pt>
                <c:pt idx="24">
                  <c:v>3.9802681817316986E-3</c:v>
                </c:pt>
                <c:pt idx="25">
                  <c:v>1.6962533864969031E-3</c:v>
                </c:pt>
                <c:pt idx="26">
                  <c:v>1.2773878472990803E-3</c:v>
                </c:pt>
                <c:pt idx="27">
                  <c:v>9.1508332158556202E-4</c:v>
                </c:pt>
                <c:pt idx="28">
                  <c:v>5.8178559377687156E-4</c:v>
                </c:pt>
                <c:pt idx="29">
                  <c:v>2.8370779089138235E-4</c:v>
                </c:pt>
                <c:pt idx="30">
                  <c:v>6.7773287516876738E-5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F-4BB2-A7F7-F68BCFD996C5}"/>
            </c:ext>
          </c:extLst>
        </c:ser>
        <c:ser>
          <c:idx val="1"/>
          <c:order val="1"/>
          <c:tx>
            <c:strRef>
              <c:f>'[13]Graph 10'!$C$5</c:f>
              <c:strCache>
                <c:ptCount val="1"/>
                <c:pt idx="0">
                  <c:v>Préretraites totales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'[13]Graph 10'!$A$6:$A$56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'[13]Graph 10'!$C$6:$C$56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1.1791052336522593E-4</c:v>
                </c:pt>
                <c:pt idx="12">
                  <c:v>1.772241550469402E-3</c:v>
                </c:pt>
                <c:pt idx="13">
                  <c:v>7.2919276298554414E-3</c:v>
                </c:pt>
                <c:pt idx="14">
                  <c:v>2.4629132176360802E-2</c:v>
                </c:pt>
                <c:pt idx="15">
                  <c:v>5.0121346106437252E-2</c:v>
                </c:pt>
                <c:pt idx="16">
                  <c:v>4.9451002015891948E-2</c:v>
                </c:pt>
                <c:pt idx="17">
                  <c:v>4.8536450679749543E-2</c:v>
                </c:pt>
                <c:pt idx="18">
                  <c:v>4.4683679614295264E-2</c:v>
                </c:pt>
                <c:pt idx="19">
                  <c:v>3.9393606617716202E-2</c:v>
                </c:pt>
                <c:pt idx="20">
                  <c:v>3.7674764443352854E-2</c:v>
                </c:pt>
                <c:pt idx="21">
                  <c:v>3.623349570276737E-2</c:v>
                </c:pt>
                <c:pt idx="22">
                  <c:v>3.3849045306986063E-2</c:v>
                </c:pt>
                <c:pt idx="23">
                  <c:v>3.3148407637240605E-2</c:v>
                </c:pt>
                <c:pt idx="24">
                  <c:v>3.30447448924234E-2</c:v>
                </c:pt>
                <c:pt idx="25">
                  <c:v>3.4969315073705216E-2</c:v>
                </c:pt>
                <c:pt idx="26">
                  <c:v>3.489731572516902E-2</c:v>
                </c:pt>
                <c:pt idx="27">
                  <c:v>3.1855161876002479E-2</c:v>
                </c:pt>
                <c:pt idx="28">
                  <c:v>3.6103905056654707E-2</c:v>
                </c:pt>
                <c:pt idx="29">
                  <c:v>3.4874940871256525E-2</c:v>
                </c:pt>
                <c:pt idx="30">
                  <c:v>3.2786292090379809E-2</c:v>
                </c:pt>
                <c:pt idx="31">
                  <c:v>3.0584097528530228E-2</c:v>
                </c:pt>
                <c:pt idx="32">
                  <c:v>2.8890049253356302E-2</c:v>
                </c:pt>
                <c:pt idx="33">
                  <c:v>2.4281089399237222E-2</c:v>
                </c:pt>
                <c:pt idx="34">
                  <c:v>1.7946773224397448E-2</c:v>
                </c:pt>
                <c:pt idx="35">
                  <c:v>1.6362634885293756E-2</c:v>
                </c:pt>
                <c:pt idx="36">
                  <c:v>1.4999385702321571E-2</c:v>
                </c:pt>
                <c:pt idx="37">
                  <c:v>1.3401498996505432E-2</c:v>
                </c:pt>
                <c:pt idx="38">
                  <c:v>1.1173730389284157E-2</c:v>
                </c:pt>
                <c:pt idx="39">
                  <c:v>9.0357796876476774E-3</c:v>
                </c:pt>
                <c:pt idx="40">
                  <c:v>7.2867103798145063E-3</c:v>
                </c:pt>
                <c:pt idx="41">
                  <c:v>5.9229162812777895E-3</c:v>
                </c:pt>
                <c:pt idx="42">
                  <c:v>4.5373806427085848E-3</c:v>
                </c:pt>
                <c:pt idx="43">
                  <c:v>4.095359147060963E-3</c:v>
                </c:pt>
                <c:pt idx="44">
                  <c:v>3.6457458168237672E-3</c:v>
                </c:pt>
                <c:pt idx="45">
                  <c:v>3.1658986080678277E-3</c:v>
                </c:pt>
                <c:pt idx="46">
                  <c:v>2.7486397713794601E-3</c:v>
                </c:pt>
                <c:pt idx="47">
                  <c:v>2.3274285497500644E-3</c:v>
                </c:pt>
                <c:pt idx="48">
                  <c:v>2.0310810935334862E-3</c:v>
                </c:pt>
                <c:pt idx="49">
                  <c:v>1.8445996384927295E-3</c:v>
                </c:pt>
                <c:pt idx="50">
                  <c:v>1.5770198096216944E-3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F-4BB2-A7F7-F68BCFD996C5}"/>
            </c:ext>
          </c:extLst>
        </c:ser>
        <c:ser>
          <c:idx val="2"/>
          <c:order val="2"/>
          <c:tx>
            <c:strRef>
              <c:f>'[13]Graph 10'!$D$5</c:f>
              <c:strCache>
                <c:ptCount val="1"/>
                <c:pt idx="0">
                  <c:v>Dispensés de recherche d'emploi indemnisés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'[13]Graph 10'!$A$6:$A$56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'[13]Graph 10'!$D$6:$D$56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1.0499943468304367E-2</c:v>
                </c:pt>
                <c:pt idx="18">
                  <c:v>1.9206827838004415E-2</c:v>
                </c:pt>
                <c:pt idx="19">
                  <c:v>2.8776030122537363E-2</c:v>
                </c:pt>
                <c:pt idx="20">
                  <c:v>3.5244253864542101E-2</c:v>
                </c:pt>
                <c:pt idx="21">
                  <c:v>3.820571737355187E-2</c:v>
                </c:pt>
                <c:pt idx="22">
                  <c:v>3.9472163382481183E-2</c:v>
                </c:pt>
                <c:pt idx="23">
                  <c:v>3.9675957889232505E-2</c:v>
                </c:pt>
                <c:pt idx="24">
                  <c:v>4.1311587583812148E-2</c:v>
                </c:pt>
                <c:pt idx="25">
                  <c:v>4.8124272005852488E-2</c:v>
                </c:pt>
                <c:pt idx="26">
                  <c:v>4.9702395995461432E-2</c:v>
                </c:pt>
                <c:pt idx="27">
                  <c:v>4.9040760445958419E-2</c:v>
                </c:pt>
                <c:pt idx="28">
                  <c:v>4.9025277831193287E-2</c:v>
                </c:pt>
                <c:pt idx="29">
                  <c:v>5.0493927000608181E-2</c:v>
                </c:pt>
                <c:pt idx="30">
                  <c:v>5.2078353267067341E-2</c:v>
                </c:pt>
                <c:pt idx="31">
                  <c:v>5.9514703790968244E-2</c:v>
                </c:pt>
                <c:pt idx="32">
                  <c:v>6.333217619658349E-2</c:v>
                </c:pt>
                <c:pt idx="33">
                  <c:v>6.3506142634942309E-2</c:v>
                </c:pt>
                <c:pt idx="34">
                  <c:v>6.1386408171360894E-2</c:v>
                </c:pt>
                <c:pt idx="35">
                  <c:v>6.3296467387593661E-2</c:v>
                </c:pt>
                <c:pt idx="36">
                  <c:v>6.1883374273151937E-2</c:v>
                </c:pt>
                <c:pt idx="37">
                  <c:v>5.8976341530384842E-2</c:v>
                </c:pt>
                <c:pt idx="38">
                  <c:v>5.6150662797635337E-2</c:v>
                </c:pt>
                <c:pt idx="39">
                  <c:v>5.1222665490796772E-2</c:v>
                </c:pt>
                <c:pt idx="40">
                  <c:v>4.5832135147642693E-2</c:v>
                </c:pt>
                <c:pt idx="41">
                  <c:v>4.1188408318472737E-2</c:v>
                </c:pt>
                <c:pt idx="42">
                  <c:v>3.3056208033510628E-2</c:v>
                </c:pt>
                <c:pt idx="43">
                  <c:v>1.9944621042729142E-2</c:v>
                </c:pt>
                <c:pt idx="44">
                  <c:v>1.2057848458168574E-2</c:v>
                </c:pt>
                <c:pt idx="45">
                  <c:v>7.1110611867518997E-3</c:v>
                </c:pt>
                <c:pt idx="46">
                  <c:v>3.9816364988447192E-3</c:v>
                </c:pt>
                <c:pt idx="47">
                  <c:v>1.9870759970155921E-3</c:v>
                </c:pt>
                <c:pt idx="48">
                  <c:v>9.3105178574655453E-4</c:v>
                </c:pt>
                <c:pt idx="49">
                  <c:v>4.1163541797042741E-4</c:v>
                </c:pt>
                <c:pt idx="50">
                  <c:v>1.5414479342166937E-4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9F-4BB2-A7F7-F68BCFD996C5}"/>
            </c:ext>
          </c:extLst>
        </c:ser>
        <c:ser>
          <c:idx val="3"/>
          <c:order val="3"/>
          <c:tx>
            <c:strRef>
              <c:f>'[13]Graph 10'!$E$5</c:f>
              <c:strCache>
                <c:ptCount val="1"/>
                <c:pt idx="0">
                  <c:v>Retraites anticipées pour carrière longue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'[13]Graph 10'!$A$6:$A$56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'[13]Graph 10'!$E$6:$E$56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1.51978875866373E-2</c:v>
                </c:pt>
                <c:pt idx="37">
                  <c:v>2.3434268703686891E-2</c:v>
                </c:pt>
                <c:pt idx="38">
                  <c:v>2.8032552999749504E-2</c:v>
                </c:pt>
                <c:pt idx="39">
                  <c:v>3.124635459283524E-2</c:v>
                </c:pt>
                <c:pt idx="40">
                  <c:v>3.3418122204724898E-2</c:v>
                </c:pt>
                <c:pt idx="41">
                  <c:v>2.3237940145052836E-2</c:v>
                </c:pt>
                <c:pt idx="42">
                  <c:v>1.6227504178419609E-2</c:v>
                </c:pt>
                <c:pt idx="43">
                  <c:v>1.4102784010669755E-2</c:v>
                </c:pt>
                <c:pt idx="44">
                  <c:v>1.6586499285413898E-2</c:v>
                </c:pt>
                <c:pt idx="45">
                  <c:v>1.810771529117066E-2</c:v>
                </c:pt>
                <c:pt idx="46">
                  <c:v>2.1787865999535128E-2</c:v>
                </c:pt>
                <c:pt idx="47">
                  <c:v>2.8923053947566012E-2</c:v>
                </c:pt>
                <c:pt idx="48">
                  <c:v>3.5035957387506082E-2</c:v>
                </c:pt>
                <c:pt idx="49">
                  <c:v>3.7035256155946765E-2</c:v>
                </c:pt>
                <c:pt idx="50">
                  <c:v>3.4757753749897327E-2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9F-4BB2-A7F7-F68BCFD996C5}"/>
            </c:ext>
          </c:extLst>
        </c:ser>
        <c:ser>
          <c:idx val="4"/>
          <c:order val="4"/>
          <c:tx>
            <c:strRef>
              <c:f>'[13]Graph 10'!$F$5</c:f>
              <c:strCache>
                <c:ptCount val="1"/>
                <c:pt idx="0">
                  <c:v>Autres retraites anticipées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9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9F-4BB2-A7F7-F68BCFD996C5}"/>
              </c:ext>
            </c:extLst>
          </c:dPt>
          <c:cat>
            <c:numRef>
              <c:f>'[13]Graph 10'!$A$6:$A$56</c:f>
              <c:numCache>
                <c:formatCode>General</c:formatCode>
                <c:ptCount val="51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</c:numCache>
            </c:numRef>
          </c:cat>
          <c:val>
            <c:numRef>
              <c:f>'[13]Graph 10'!$F$6:$F$56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2.8751206179790183E-5</c:v>
                </c:pt>
                <c:pt idx="37">
                  <c:v>2.1655248889825932E-4</c:v>
                </c:pt>
                <c:pt idx="38">
                  <c:v>2.8888709293351574E-4</c:v>
                </c:pt>
                <c:pt idx="39">
                  <c:v>3.5708672374693213E-4</c:v>
                </c:pt>
                <c:pt idx="40">
                  <c:v>4.1159572300235287E-4</c:v>
                </c:pt>
                <c:pt idx="41">
                  <c:v>3.6992379391545017E-4</c:v>
                </c:pt>
                <c:pt idx="42">
                  <c:v>4.0791472508594663E-4</c:v>
                </c:pt>
                <c:pt idx="43">
                  <c:v>7.7349155054376028E-4</c:v>
                </c:pt>
                <c:pt idx="44">
                  <c:v>1.4371227191503739E-3</c:v>
                </c:pt>
                <c:pt idx="45">
                  <c:v>1.7352350182163051E-3</c:v>
                </c:pt>
                <c:pt idx="46">
                  <c:v>1.9346223107362447E-3</c:v>
                </c:pt>
                <c:pt idx="47">
                  <c:v>2.4322561725031019E-3</c:v>
                </c:pt>
                <c:pt idx="48">
                  <c:v>3.0181395933840754E-3</c:v>
                </c:pt>
                <c:pt idx="49">
                  <c:v>3.0669821504144524E-3</c:v>
                </c:pt>
                <c:pt idx="50">
                  <c:v>3.3768618467803161E-3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9F-4BB2-A7F7-F68BCFD99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148864"/>
        <c:axId val="116167040"/>
      </c:barChart>
      <c:catAx>
        <c:axId val="1161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167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616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1488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098110543199644E-2"/>
          <c:y val="0.87924534185702041"/>
          <c:w val="0.96213427268959806"/>
          <c:h val="9.99998960525974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48494983277591"/>
          <c:y val="0"/>
          <c:w val="0.83862876254180596"/>
          <c:h val="0.91180461329715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 européennes g11 à g13'!$B$3</c:f>
              <c:strCache>
                <c:ptCount val="1"/>
                <c:pt idx="0">
                  <c:v>55 à 64 ans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B12-4D35-8C17-2AEC5EDBA833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B12-4D35-8C17-2AEC5EDBA833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B12-4D35-8C17-2AEC5EDBA833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B12-4D35-8C17-2AEC5EDBA833}"/>
              </c:ext>
            </c:extLst>
          </c:dPt>
          <c:dLbls>
            <c:dLbl>
              <c:idx val="5"/>
              <c:layout/>
              <c:spPr/>
              <c:txPr>
                <a:bodyPr/>
                <a:lstStyle/>
                <a:p>
                  <a:pPr>
                    <a:defRPr sz="900">
                      <a:solidFill>
                        <a:schemeClr val="tx1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B12-4D35-8C17-2AEC5EDBA833}"/>
                </c:ext>
              </c:extLst>
            </c:dLbl>
            <c:dLbl>
              <c:idx val="11"/>
              <c:layout>
                <c:manualLayout>
                  <c:x val="9.74085917884228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B12-4D35-8C17-2AEC5EDBA833}"/>
                </c:ext>
              </c:extLst>
            </c:dLbl>
            <c:dLbl>
              <c:idx val="12"/>
              <c:layout>
                <c:manualLayout>
                  <c:x val="9.7408591788423864E-3"/>
                  <c:y val="2.2567643401380996E-3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B12-4D35-8C17-2AEC5EDBA833}"/>
                </c:ext>
              </c:extLst>
            </c:dLbl>
            <c:dLbl>
              <c:idx val="14"/>
              <c:layout/>
              <c:spPr/>
              <c:txPr>
                <a:bodyPr/>
                <a:lstStyle/>
                <a:p>
                  <a:pPr>
                    <a:defRPr sz="900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B12-4D35-8C17-2AEC5EDBA83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'Données européennes g11 à g13'!$A$4:$A$29</c:f>
              <c:strCache>
                <c:ptCount val="26"/>
                <c:pt idx="0">
                  <c:v>Luxembourg</c:v>
                </c:pt>
                <c:pt idx="1">
                  <c:v>Grèce</c:v>
                </c:pt>
                <c:pt idx="2">
                  <c:v>Roumanie</c:v>
                </c:pt>
                <c:pt idx="3">
                  <c:v>Pologne</c:v>
                </c:pt>
                <c:pt idx="4">
                  <c:v>Belgique</c:v>
                </c:pt>
                <c:pt idx="5">
                  <c:v>France</c:v>
                </c:pt>
                <c:pt idx="6">
                  <c:v>Espagne</c:v>
                </c:pt>
                <c:pt idx="7">
                  <c:v>Italie</c:v>
                </c:pt>
                <c:pt idx="8">
                  <c:v>Autriche</c:v>
                </c:pt>
                <c:pt idx="9">
                  <c:v>Slovaquie</c:v>
                </c:pt>
                <c:pt idx="10">
                  <c:v>Hongrie</c:v>
                </c:pt>
                <c:pt idx="11">
                  <c:v>Union européenne (28 pays)</c:v>
                </c:pt>
                <c:pt idx="12">
                  <c:v>Zone euro (19 pays)</c:v>
                </c:pt>
                <c:pt idx="13">
                  <c:v>Portugal</c:v>
                </c:pt>
                <c:pt idx="14">
                  <c:v>Union européenne (15 pays)</c:v>
                </c:pt>
                <c:pt idx="15">
                  <c:v>Irlande</c:v>
                </c:pt>
                <c:pt idx="16">
                  <c:v>Bulgarie</c:v>
                </c:pt>
                <c:pt idx="17">
                  <c:v>Etats-Unis</c:v>
                </c:pt>
                <c:pt idx="18">
                  <c:v>République tchèque</c:v>
                </c:pt>
                <c:pt idx="19">
                  <c:v>Royaume-Uni</c:v>
                </c:pt>
                <c:pt idx="20">
                  <c:v>Finlande</c:v>
                </c:pt>
                <c:pt idx="21">
                  <c:v>Pays-Bas</c:v>
                </c:pt>
                <c:pt idx="22">
                  <c:v>Danemark</c:v>
                </c:pt>
                <c:pt idx="23">
                  <c:v>Allemagne </c:v>
                </c:pt>
                <c:pt idx="24">
                  <c:v>Japon</c:v>
                </c:pt>
                <c:pt idx="25">
                  <c:v>Suède</c:v>
                </c:pt>
              </c:strCache>
            </c:strRef>
          </c:cat>
          <c:val>
            <c:numRef>
              <c:f>'Données européennes g11 à g13'!$B$4:$B$29</c:f>
              <c:numCache>
                <c:formatCode>#\ ##0.0</c:formatCode>
                <c:ptCount val="26"/>
                <c:pt idx="0">
                  <c:v>40.5</c:v>
                </c:pt>
                <c:pt idx="1">
                  <c:v>41.1</c:v>
                </c:pt>
                <c:pt idx="2">
                  <c:v>46.3</c:v>
                </c:pt>
                <c:pt idx="3">
                  <c:v>48.9</c:v>
                </c:pt>
                <c:pt idx="4">
                  <c:v>50.3</c:v>
                </c:pt>
                <c:pt idx="5">
                  <c:v>52.1</c:v>
                </c:pt>
                <c:pt idx="6">
                  <c:v>52.2</c:v>
                </c:pt>
                <c:pt idx="7">
                  <c:v>53.7</c:v>
                </c:pt>
                <c:pt idx="8">
                  <c:v>54</c:v>
                </c:pt>
                <c:pt idx="9">
                  <c:v>54.2</c:v>
                </c:pt>
                <c:pt idx="10">
                  <c:v>54.4</c:v>
                </c:pt>
                <c:pt idx="11">
                  <c:v>58.7</c:v>
                </c:pt>
                <c:pt idx="12">
                  <c:v>58.8</c:v>
                </c:pt>
                <c:pt idx="13">
                  <c:v>59.2</c:v>
                </c:pt>
                <c:pt idx="14">
                  <c:v>60.3</c:v>
                </c:pt>
                <c:pt idx="15">
                  <c:v>60.4</c:v>
                </c:pt>
                <c:pt idx="16">
                  <c:v>60.7</c:v>
                </c:pt>
                <c:pt idx="17" formatCode="General">
                  <c:v>63.1</c:v>
                </c:pt>
                <c:pt idx="18">
                  <c:v>65.099999999999994</c:v>
                </c:pt>
                <c:pt idx="19">
                  <c:v>65.3</c:v>
                </c:pt>
                <c:pt idx="20">
                  <c:v>65.400000000000006</c:v>
                </c:pt>
                <c:pt idx="21">
                  <c:v>67.7</c:v>
                </c:pt>
                <c:pt idx="22">
                  <c:v>70.7</c:v>
                </c:pt>
                <c:pt idx="23">
                  <c:v>71.400000000000006</c:v>
                </c:pt>
                <c:pt idx="24" formatCode="General">
                  <c:v>75.2</c:v>
                </c:pt>
                <c:pt idx="25">
                  <c:v>77.900000000000006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12-4D35-8C17-2AEC5EDBA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38624"/>
        <c:axId val="114940160"/>
      </c:barChart>
      <c:catAx>
        <c:axId val="11493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94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40160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938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55183652884076"/>
          <c:y val="3.3019050841258883E-2"/>
          <c:w val="0.81772575250836133"/>
          <c:h val="0.910447761194029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 européennes g11 à g13'!$E$3</c:f>
              <c:strCache>
                <c:ptCount val="1"/>
                <c:pt idx="0">
                  <c:v>55 à 59 ans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D3-4B0B-ABA8-1F89F80F59CD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D3-4B0B-ABA8-1F89F80F59CD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D3-4B0B-ABA8-1F89F80F59CD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D3-4B0B-ABA8-1F89F80F59CD}"/>
              </c:ext>
            </c:extLst>
          </c:dPt>
          <c:dLbls>
            <c:dLbl>
              <c:idx val="10"/>
              <c:layout/>
              <c:spPr/>
              <c:txPr>
                <a:bodyPr/>
                <a:lstStyle/>
                <a:p>
                  <a:pPr>
                    <a:defRPr sz="900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D3-4B0B-ABA8-1F89F80F59CD}"/>
                </c:ext>
              </c:extLst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900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D3-4B0B-ABA8-1F89F80F59CD}"/>
                </c:ext>
              </c:extLst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90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D3-4B0B-ABA8-1F89F80F59CD}"/>
                </c:ext>
              </c:extLst>
            </c:dLbl>
            <c:dLbl>
              <c:idx val="13"/>
              <c:layout/>
              <c:spPr/>
              <c:txPr>
                <a:bodyPr/>
                <a:lstStyle/>
                <a:p>
                  <a:pPr>
                    <a:defRPr sz="900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D3-4B0B-ABA8-1F89F80F59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'Données européennes g11 à g13'!$D$4:$D$29</c:f>
              <c:strCache>
                <c:ptCount val="26"/>
                <c:pt idx="0">
                  <c:v>Grèce</c:v>
                </c:pt>
                <c:pt idx="1">
                  <c:v>Luxembourg</c:v>
                </c:pt>
                <c:pt idx="2">
                  <c:v>Roumanie</c:v>
                </c:pt>
                <c:pt idx="3">
                  <c:v>Espagne</c:v>
                </c:pt>
                <c:pt idx="4">
                  <c:v>Italie</c:v>
                </c:pt>
                <c:pt idx="5">
                  <c:v>Pologne</c:v>
                </c:pt>
                <c:pt idx="6">
                  <c:v>Belgique</c:v>
                </c:pt>
                <c:pt idx="7">
                  <c:v>Irlande</c:v>
                </c:pt>
                <c:pt idx="8">
                  <c:v>Etats-Unis</c:v>
                </c:pt>
                <c:pt idx="9">
                  <c:v>Portugal</c:v>
                </c:pt>
                <c:pt idx="10">
                  <c:v>Zone euro (19 pays)</c:v>
                </c:pt>
                <c:pt idx="11">
                  <c:v>Union européenne (28 pays)</c:v>
                </c:pt>
                <c:pt idx="12">
                  <c:v>France</c:v>
                </c:pt>
                <c:pt idx="13">
                  <c:v>Union européenne (15 pays)</c:v>
                </c:pt>
                <c:pt idx="14">
                  <c:v>Autriche</c:v>
                </c:pt>
                <c:pt idx="15">
                  <c:v>Bulgarie</c:v>
                </c:pt>
                <c:pt idx="16">
                  <c:v>Hongrie</c:v>
                </c:pt>
                <c:pt idx="17">
                  <c:v>Royaume-Uni</c:v>
                </c:pt>
                <c:pt idx="18">
                  <c:v>Pays-Bas</c:v>
                </c:pt>
                <c:pt idx="19">
                  <c:v>Slovaquie</c:v>
                </c:pt>
                <c:pt idx="20">
                  <c:v>Finlande</c:v>
                </c:pt>
                <c:pt idx="21">
                  <c:v>Allemagne</c:v>
                </c:pt>
                <c:pt idx="22">
                  <c:v>Danemark</c:v>
                </c:pt>
                <c:pt idx="23">
                  <c:v>Japon</c:v>
                </c:pt>
                <c:pt idx="24">
                  <c:v>Suède</c:v>
                </c:pt>
                <c:pt idx="25">
                  <c:v>République tchèque</c:v>
                </c:pt>
              </c:strCache>
            </c:strRef>
          </c:cat>
          <c:val>
            <c:numRef>
              <c:f>'Données européennes g11 à g13'!$E$4:$E$29</c:f>
              <c:numCache>
                <c:formatCode>#\ ##0.0</c:formatCode>
                <c:ptCount val="26"/>
                <c:pt idx="0">
                  <c:v>52.3</c:v>
                </c:pt>
                <c:pt idx="1">
                  <c:v>57.9</c:v>
                </c:pt>
                <c:pt idx="2">
                  <c:v>62.5</c:v>
                </c:pt>
                <c:pt idx="3">
                  <c:v>63.2</c:v>
                </c:pt>
                <c:pt idx="4">
                  <c:v>64.7</c:v>
                </c:pt>
                <c:pt idx="5">
                  <c:v>65.8</c:v>
                </c:pt>
                <c:pt idx="6">
                  <c:v>68.400000000000006</c:v>
                </c:pt>
                <c:pt idx="7">
                  <c:v>68.400000000000006</c:v>
                </c:pt>
                <c:pt idx="8" formatCode="General">
                  <c:v>70.2</c:v>
                </c:pt>
                <c:pt idx="9">
                  <c:v>71.3</c:v>
                </c:pt>
                <c:pt idx="10">
                  <c:v>71.599999999999994</c:v>
                </c:pt>
                <c:pt idx="11">
                  <c:v>71.8</c:v>
                </c:pt>
                <c:pt idx="12">
                  <c:v>72.099999999999994</c:v>
                </c:pt>
                <c:pt idx="13">
                  <c:v>72.400000000000006</c:v>
                </c:pt>
                <c:pt idx="14">
                  <c:v>72.8</c:v>
                </c:pt>
                <c:pt idx="15">
                  <c:v>73.7</c:v>
                </c:pt>
                <c:pt idx="16">
                  <c:v>74</c:v>
                </c:pt>
                <c:pt idx="17">
                  <c:v>74.599999999999994</c:v>
                </c:pt>
                <c:pt idx="18">
                  <c:v>76.2</c:v>
                </c:pt>
                <c:pt idx="19">
                  <c:v>76.5</c:v>
                </c:pt>
                <c:pt idx="20">
                  <c:v>79.099999999999994</c:v>
                </c:pt>
                <c:pt idx="21">
                  <c:v>80.8</c:v>
                </c:pt>
                <c:pt idx="22">
                  <c:v>81.099999999999994</c:v>
                </c:pt>
                <c:pt idx="23" formatCode="General">
                  <c:v>81.7</c:v>
                </c:pt>
                <c:pt idx="24">
                  <c:v>85.5</c:v>
                </c:pt>
                <c:pt idx="25">
                  <c:v>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D3-4B0B-ABA8-1F89F80F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874624"/>
        <c:axId val="100532224"/>
      </c:barChart>
      <c:catAx>
        <c:axId val="11487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53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32224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8746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69903317254291"/>
          <c:y val="1.5379883714766403E-2"/>
          <c:w val="0.81688963210702348"/>
          <c:h val="0.910447761194029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'Données européennes g11 à g13'!$H$3</c:f>
              <c:strCache>
                <c:ptCount val="1"/>
                <c:pt idx="0">
                  <c:v>60 à 64 ans</c:v>
                </c:pt>
              </c:strCache>
            </c:strRef>
          </c:tx>
          <c:spPr>
            <a:solidFill>
              <a:srgbClr val="333399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tx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C9C-45F4-8C8A-10FD7BFC7575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9C-45F4-8C8A-10FD7BFC7575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9C-45F4-8C8A-10FD7BFC7575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C9C-45F4-8C8A-10FD7BFC7575}"/>
              </c:ext>
            </c:extLst>
          </c:dPt>
          <c:dLbls>
            <c:dLbl>
              <c:idx val="4"/>
              <c:layout/>
              <c:spPr/>
              <c:txPr>
                <a:bodyPr/>
                <a:lstStyle/>
                <a:p>
                  <a:pPr>
                    <a:defRPr sz="900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9C-45F4-8C8A-10FD7BFC7575}"/>
                </c:ext>
              </c:extLst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900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9C-45F4-8C8A-10FD7BFC7575}"/>
                </c:ext>
              </c:extLst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900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9C-45F4-8C8A-10FD7BFC7575}"/>
                </c:ext>
              </c:extLst>
            </c:dLbl>
            <c:dLbl>
              <c:idx val="15"/>
              <c:layout/>
              <c:spPr/>
              <c:txPr>
                <a:bodyPr/>
                <a:lstStyle/>
                <a:p>
                  <a:pPr>
                    <a:defRPr sz="900">
                      <a:solidFill>
                        <a:srgbClr val="FF000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C9C-45F4-8C8A-10FD7BFC75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'Données européennes g11 à g13'!$G$4:$G$29</c:f>
              <c:strCache>
                <c:ptCount val="26"/>
                <c:pt idx="0">
                  <c:v>Luxembourg</c:v>
                </c:pt>
                <c:pt idx="1">
                  <c:v>Belgique</c:v>
                </c:pt>
                <c:pt idx="2">
                  <c:v>Grèce</c:v>
                </c:pt>
                <c:pt idx="3">
                  <c:v>Autriche</c:v>
                </c:pt>
                <c:pt idx="4">
                  <c:v>France</c:v>
                </c:pt>
                <c:pt idx="5">
                  <c:v>Roumanie</c:v>
                </c:pt>
                <c:pt idx="6">
                  <c:v>Slovaquie</c:v>
                </c:pt>
                <c:pt idx="7">
                  <c:v>Pologne</c:v>
                </c:pt>
                <c:pt idx="8">
                  <c:v>Hongrie</c:v>
                </c:pt>
                <c:pt idx="9">
                  <c:v>Espagne</c:v>
                </c:pt>
                <c:pt idx="10">
                  <c:v>Italie</c:v>
                </c:pt>
                <c:pt idx="11">
                  <c:v>Zone euro (19 pays)</c:v>
                </c:pt>
                <c:pt idx="12">
                  <c:v>Union européenne (28 pays)</c:v>
                </c:pt>
                <c:pt idx="13">
                  <c:v>Portugal</c:v>
                </c:pt>
                <c:pt idx="14">
                  <c:v>République tchèque</c:v>
                </c:pt>
                <c:pt idx="15">
                  <c:v>Union européenne (15 pays)</c:v>
                </c:pt>
                <c:pt idx="16">
                  <c:v>Bulgarie</c:v>
                </c:pt>
                <c:pt idx="17">
                  <c:v>Irlande</c:v>
                </c:pt>
                <c:pt idx="18">
                  <c:v>Finlande</c:v>
                </c:pt>
                <c:pt idx="19">
                  <c:v>Royaume-Uni</c:v>
                </c:pt>
                <c:pt idx="20">
                  <c:v>Etats-Unis</c:v>
                </c:pt>
                <c:pt idx="21">
                  <c:v>Pays-Bas</c:v>
                </c:pt>
                <c:pt idx="22">
                  <c:v>Danemark</c:v>
                </c:pt>
                <c:pt idx="23">
                  <c:v>Allemagne</c:v>
                </c:pt>
                <c:pt idx="24">
                  <c:v>Japon</c:v>
                </c:pt>
                <c:pt idx="25">
                  <c:v>Suède</c:v>
                </c:pt>
              </c:strCache>
            </c:strRef>
          </c:cat>
          <c:val>
            <c:numRef>
              <c:f>'Données européennes g11 à g13'!$H$4:$H$29</c:f>
              <c:numCache>
                <c:formatCode>#\ ##0.0</c:formatCode>
                <c:ptCount val="26"/>
                <c:pt idx="0">
                  <c:v>19</c:v>
                </c:pt>
                <c:pt idx="1">
                  <c:v>30</c:v>
                </c:pt>
                <c:pt idx="2">
                  <c:v>30.1</c:v>
                </c:pt>
                <c:pt idx="3">
                  <c:v>30.8</c:v>
                </c:pt>
                <c:pt idx="4">
                  <c:v>31</c:v>
                </c:pt>
                <c:pt idx="5">
                  <c:v>32.299999999999997</c:v>
                </c:pt>
                <c:pt idx="6">
                  <c:v>32.5</c:v>
                </c:pt>
                <c:pt idx="7">
                  <c:v>33.700000000000003</c:v>
                </c:pt>
                <c:pt idx="8">
                  <c:v>38.200000000000003</c:v>
                </c:pt>
                <c:pt idx="9">
                  <c:v>39.200000000000003</c:v>
                </c:pt>
                <c:pt idx="10">
                  <c:v>41.1</c:v>
                </c:pt>
                <c:pt idx="11">
                  <c:v>44.2</c:v>
                </c:pt>
                <c:pt idx="12">
                  <c:v>44.4</c:v>
                </c:pt>
                <c:pt idx="13">
                  <c:v>46</c:v>
                </c:pt>
                <c:pt idx="14">
                  <c:v>46.4</c:v>
                </c:pt>
                <c:pt idx="15">
                  <c:v>46.6</c:v>
                </c:pt>
                <c:pt idx="16">
                  <c:v>47.8</c:v>
                </c:pt>
                <c:pt idx="17">
                  <c:v>51.2</c:v>
                </c:pt>
                <c:pt idx="18">
                  <c:v>51.7</c:v>
                </c:pt>
                <c:pt idx="19">
                  <c:v>54.4</c:v>
                </c:pt>
                <c:pt idx="20" formatCode="General">
                  <c:v>55.5</c:v>
                </c:pt>
                <c:pt idx="21">
                  <c:v>58.1</c:v>
                </c:pt>
                <c:pt idx="22">
                  <c:v>59.4</c:v>
                </c:pt>
                <c:pt idx="23">
                  <c:v>60.3</c:v>
                </c:pt>
                <c:pt idx="24" formatCode="General">
                  <c:v>68.8</c:v>
                </c:pt>
                <c:pt idx="25">
                  <c:v>69.900000000000006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9C-45F4-8C8A-10FD7BFC7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97120"/>
        <c:axId val="108684416"/>
      </c:barChart>
      <c:catAx>
        <c:axId val="100597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6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84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05971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64522253867203E-2"/>
          <c:y val="4.9140021713328257E-2"/>
          <c:w val="0.90657835855624425"/>
          <c:h val="0.82173364501245139"/>
        </c:manualLayout>
      </c:layout>
      <c:lineChart>
        <c:grouping val="standard"/>
        <c:varyColors val="0"/>
        <c:ser>
          <c:idx val="1"/>
          <c:order val="1"/>
          <c:tx>
            <c:strRef>
              <c:f>[6]graphtxemploiTAQ!$C$5:$C$6</c:f>
              <c:strCache>
                <c:ptCount val="1"/>
                <c:pt idx="0">
                  <c:v>60-64 ans (échelle de gauche) France métropolitaine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[6]graphtxemploiTAQ!$A$7:$A$71</c:f>
              <c:strCache>
                <c:ptCount val="65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</c:strCache>
            </c:strRef>
          </c:cat>
          <c:val>
            <c:numRef>
              <c:f>[6]graphtxemploiTAQ!$C$7:$C$71</c:f>
              <c:numCache>
                <c:formatCode>General</c:formatCode>
                <c:ptCount val="65"/>
                <c:pt idx="0">
                  <c:v>13.067600000000001</c:v>
                </c:pt>
                <c:pt idx="1">
                  <c:v>13.3316</c:v>
                </c:pt>
                <c:pt idx="2">
                  <c:v>13.405900000000001</c:v>
                </c:pt>
                <c:pt idx="3">
                  <c:v>13.670299999999999</c:v>
                </c:pt>
                <c:pt idx="4">
                  <c:v>13.339700000000001</c:v>
                </c:pt>
                <c:pt idx="5">
                  <c:v>13.245900000000001</c:v>
                </c:pt>
                <c:pt idx="6">
                  <c:v>13.6632</c:v>
                </c:pt>
                <c:pt idx="7">
                  <c:v>13.8111</c:v>
                </c:pt>
                <c:pt idx="8">
                  <c:v>13.6511</c:v>
                </c:pt>
                <c:pt idx="9">
                  <c:v>14.010400000000001</c:v>
                </c:pt>
                <c:pt idx="10">
                  <c:v>14.010300000000001</c:v>
                </c:pt>
                <c:pt idx="11">
                  <c:v>13.731199999999999</c:v>
                </c:pt>
                <c:pt idx="12">
                  <c:v>14.0122</c:v>
                </c:pt>
                <c:pt idx="13">
                  <c:v>13.932</c:v>
                </c:pt>
                <c:pt idx="14">
                  <c:v>14.487500000000001</c:v>
                </c:pt>
                <c:pt idx="15">
                  <c:v>15.0067</c:v>
                </c:pt>
                <c:pt idx="16">
                  <c:v>15.5877</c:v>
                </c:pt>
                <c:pt idx="17">
                  <c:v>16.033300000000001</c:v>
                </c:pt>
                <c:pt idx="18">
                  <c:v>15.507099999999999</c:v>
                </c:pt>
                <c:pt idx="19">
                  <c:v>15.625999999999999</c:v>
                </c:pt>
                <c:pt idx="20">
                  <c:v>16.1966</c:v>
                </c:pt>
                <c:pt idx="21">
                  <c:v>15.925000000000001</c:v>
                </c:pt>
                <c:pt idx="22">
                  <c:v>16.381499999999999</c:v>
                </c:pt>
                <c:pt idx="23">
                  <c:v>16.468</c:v>
                </c:pt>
                <c:pt idx="24">
                  <c:v>16.464500000000001</c:v>
                </c:pt>
                <c:pt idx="25">
                  <c:v>17.013999999999999</c:v>
                </c:pt>
                <c:pt idx="26">
                  <c:v>16.7638</c:v>
                </c:pt>
                <c:pt idx="27">
                  <c:v>17.353999999999999</c:v>
                </c:pt>
                <c:pt idx="28">
                  <c:v>17.660599999999999</c:v>
                </c:pt>
                <c:pt idx="29">
                  <c:v>17.472799999999999</c:v>
                </c:pt>
                <c:pt idx="30">
                  <c:v>18.613099999999999</c:v>
                </c:pt>
                <c:pt idx="31">
                  <c:v>17.446300000000001</c:v>
                </c:pt>
                <c:pt idx="32">
                  <c:v>17.554500000000001</c:v>
                </c:pt>
                <c:pt idx="33">
                  <c:v>18.1632</c:v>
                </c:pt>
                <c:pt idx="34">
                  <c:v>18.7408</c:v>
                </c:pt>
                <c:pt idx="35">
                  <c:v>20.000299999999999</c:v>
                </c:pt>
                <c:pt idx="36">
                  <c:v>20.282699999999998</c:v>
                </c:pt>
                <c:pt idx="37">
                  <c:v>20.8491</c:v>
                </c:pt>
                <c:pt idx="38">
                  <c:v>22.223099999999999</c:v>
                </c:pt>
                <c:pt idx="39">
                  <c:v>22.700199999999999</c:v>
                </c:pt>
                <c:pt idx="40">
                  <c:v>22.993600000000001</c:v>
                </c:pt>
                <c:pt idx="41">
                  <c:v>23.361999999999998</c:v>
                </c:pt>
                <c:pt idx="42">
                  <c:v>23.656099999999999</c:v>
                </c:pt>
                <c:pt idx="43">
                  <c:v>23.416399999999999</c:v>
                </c:pt>
                <c:pt idx="44">
                  <c:v>24.7224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26-4C6A-BA3A-9887DD52FC00}"/>
            </c:ext>
          </c:extLst>
        </c:ser>
        <c:ser>
          <c:idx val="2"/>
          <c:order val="2"/>
          <c:tx>
            <c:strRef>
              <c:f>[6]graphtxemploiTAQ!$D$5:$D$6</c:f>
              <c:strCache>
                <c:ptCount val="1"/>
                <c:pt idx="0">
                  <c:v>65-69 ans (échelle de gauche) France métropolitaine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[6]graphtxemploiTAQ!$A$7:$A$71</c:f>
              <c:strCache>
                <c:ptCount val="65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</c:strCache>
            </c:strRef>
          </c:cat>
          <c:val>
            <c:numRef>
              <c:f>[6]graphtxemploiTAQ!$D$7:$D$71</c:f>
              <c:numCache>
                <c:formatCode>General</c:formatCode>
                <c:ptCount val="65"/>
                <c:pt idx="0">
                  <c:v>2.8542999999999998</c:v>
                </c:pt>
                <c:pt idx="1">
                  <c:v>2.7233100000000001</c:v>
                </c:pt>
                <c:pt idx="2">
                  <c:v>2.5382400000000001</c:v>
                </c:pt>
                <c:pt idx="3">
                  <c:v>2.1725599999999998</c:v>
                </c:pt>
                <c:pt idx="4">
                  <c:v>2.8033000000000001</c:v>
                </c:pt>
                <c:pt idx="5">
                  <c:v>2.5528200000000001</c:v>
                </c:pt>
                <c:pt idx="6">
                  <c:v>3.08026</c:v>
                </c:pt>
                <c:pt idx="7">
                  <c:v>3.03382</c:v>
                </c:pt>
                <c:pt idx="8">
                  <c:v>2.9460600000000001</c:v>
                </c:pt>
                <c:pt idx="9">
                  <c:v>2.9264000000000001</c:v>
                </c:pt>
                <c:pt idx="10">
                  <c:v>2.73305</c:v>
                </c:pt>
                <c:pt idx="11">
                  <c:v>2.5998800000000002</c:v>
                </c:pt>
                <c:pt idx="12">
                  <c:v>2.44625</c:v>
                </c:pt>
                <c:pt idx="13">
                  <c:v>2.4534600000000002</c:v>
                </c:pt>
                <c:pt idx="14">
                  <c:v>2.3470499999999999</c:v>
                </c:pt>
                <c:pt idx="15">
                  <c:v>2.5095999999999998</c:v>
                </c:pt>
                <c:pt idx="16">
                  <c:v>2.7022200000000001</c:v>
                </c:pt>
                <c:pt idx="17">
                  <c:v>2.9361799999999998</c:v>
                </c:pt>
                <c:pt idx="18">
                  <c:v>3.4420099999999998</c:v>
                </c:pt>
                <c:pt idx="19">
                  <c:v>3.6143100000000001</c:v>
                </c:pt>
                <c:pt idx="20">
                  <c:v>3.8944999999999999</c:v>
                </c:pt>
                <c:pt idx="21">
                  <c:v>3.41045</c:v>
                </c:pt>
                <c:pt idx="22">
                  <c:v>3.6338499999999998</c:v>
                </c:pt>
                <c:pt idx="23">
                  <c:v>3.6699700000000002</c:v>
                </c:pt>
                <c:pt idx="24">
                  <c:v>3.7250899999999998</c:v>
                </c:pt>
                <c:pt idx="25">
                  <c:v>3.6387399999999999</c:v>
                </c:pt>
                <c:pt idx="26">
                  <c:v>3.4208699999999999</c:v>
                </c:pt>
                <c:pt idx="27">
                  <c:v>3.81623</c:v>
                </c:pt>
                <c:pt idx="28">
                  <c:v>3.9946000000000002</c:v>
                </c:pt>
                <c:pt idx="29">
                  <c:v>3.8607100000000001</c:v>
                </c:pt>
                <c:pt idx="30">
                  <c:v>3.9417</c:v>
                </c:pt>
                <c:pt idx="31">
                  <c:v>4.1767700000000003</c:v>
                </c:pt>
                <c:pt idx="32">
                  <c:v>4.2178500000000003</c:v>
                </c:pt>
                <c:pt idx="33">
                  <c:v>4.97377</c:v>
                </c:pt>
                <c:pt idx="34">
                  <c:v>5.6425200000000002</c:v>
                </c:pt>
                <c:pt idx="35">
                  <c:v>5.74594</c:v>
                </c:pt>
                <c:pt idx="36">
                  <c:v>6.2137599999999997</c:v>
                </c:pt>
                <c:pt idx="37">
                  <c:v>5.9118399999999998</c:v>
                </c:pt>
                <c:pt idx="38">
                  <c:v>5.7625400000000004</c:v>
                </c:pt>
                <c:pt idx="39">
                  <c:v>5.73217</c:v>
                </c:pt>
                <c:pt idx="40">
                  <c:v>5.4187700000000003</c:v>
                </c:pt>
                <c:pt idx="41">
                  <c:v>5.6410600000000004</c:v>
                </c:pt>
                <c:pt idx="42">
                  <c:v>5.7064000000000004</c:v>
                </c:pt>
                <c:pt idx="43">
                  <c:v>5.58927</c:v>
                </c:pt>
                <c:pt idx="44">
                  <c:v>5.5068700000000002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26-4C6A-BA3A-9887DD52FC00}"/>
            </c:ext>
          </c:extLst>
        </c:ser>
        <c:ser>
          <c:idx val="4"/>
          <c:order val="4"/>
          <c:tx>
            <c:strRef>
              <c:f>[6]graphtxemploiTAQ!$F$5:$F$6</c:f>
              <c:strCache>
                <c:ptCount val="1"/>
                <c:pt idx="0">
                  <c:v>60-64 ans (échelle de gauche)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[6]graphtxemploiTAQ!$A$7:$A$71</c:f>
              <c:strCache>
                <c:ptCount val="65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</c:strCache>
            </c:strRef>
          </c:cat>
          <c:val>
            <c:numRef>
              <c:f>[6]graphtxemploiTAQ!$F$7:$F$71</c:f>
              <c:numCache>
                <c:formatCode>General</c:formatCode>
                <c:ptCount val="65"/>
                <c:pt idx="44">
                  <c:v>24.910399999999999</c:v>
                </c:pt>
                <c:pt idx="45">
                  <c:v>25.080400000000001</c:v>
                </c:pt>
                <c:pt idx="46">
                  <c:v>24.840499999999999</c:v>
                </c:pt>
                <c:pt idx="47">
                  <c:v>26.353899999999999</c:v>
                </c:pt>
                <c:pt idx="48">
                  <c:v>26.817</c:v>
                </c:pt>
                <c:pt idx="49">
                  <c:v>27.694500000000001</c:v>
                </c:pt>
                <c:pt idx="50">
                  <c:v>27.840199999999999</c:v>
                </c:pt>
                <c:pt idx="51">
                  <c:v>27.906500000000001</c:v>
                </c:pt>
                <c:pt idx="52">
                  <c:v>27.877800000000001</c:v>
                </c:pt>
                <c:pt idx="53">
                  <c:v>27.9071</c:v>
                </c:pt>
                <c:pt idx="54">
                  <c:v>28.186299999999999</c:v>
                </c:pt>
                <c:pt idx="55">
                  <c:v>28.5124</c:v>
                </c:pt>
                <c:pt idx="56">
                  <c:v>28.9801</c:v>
                </c:pt>
                <c:pt idx="57">
                  <c:v>29.598500000000001</c:v>
                </c:pt>
                <c:pt idx="58">
                  <c:v>29.136099999999999</c:v>
                </c:pt>
                <c:pt idx="59">
                  <c:v>30.0063</c:v>
                </c:pt>
                <c:pt idx="60">
                  <c:v>30.276299999999999</c:v>
                </c:pt>
                <c:pt idx="61">
                  <c:v>30.602499999999999</c:v>
                </c:pt>
                <c:pt idx="62">
                  <c:v>31.483799999999999</c:v>
                </c:pt>
                <c:pt idx="63">
                  <c:v>31.740400000000001</c:v>
                </c:pt>
                <c:pt idx="64">
                  <c:v>32.409799999999997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26-4C6A-BA3A-9887DD52FC00}"/>
            </c:ext>
          </c:extLst>
        </c:ser>
        <c:ser>
          <c:idx val="5"/>
          <c:order val="5"/>
          <c:tx>
            <c:strRef>
              <c:f>[6]graphtxemploiTAQ!$G$5:$G$6</c:f>
              <c:strCache>
                <c:ptCount val="1"/>
                <c:pt idx="0">
                  <c:v>65-69 ans (échelle de gauche)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[6]graphtxemploiTAQ!$A$7:$A$71</c:f>
              <c:strCache>
                <c:ptCount val="65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</c:strCache>
            </c:strRef>
          </c:cat>
          <c:val>
            <c:numRef>
              <c:f>[6]graphtxemploiTAQ!$G$7:$G$71</c:f>
              <c:numCache>
                <c:formatCode>General</c:formatCode>
                <c:ptCount val="65"/>
                <c:pt idx="44">
                  <c:v>5.5214699999999999</c:v>
                </c:pt>
                <c:pt idx="45">
                  <c:v>5.7308000000000003</c:v>
                </c:pt>
                <c:pt idx="46">
                  <c:v>5.5799500000000002</c:v>
                </c:pt>
                <c:pt idx="47">
                  <c:v>5.64438</c:v>
                </c:pt>
                <c:pt idx="48">
                  <c:v>5.92821</c:v>
                </c:pt>
                <c:pt idx="49">
                  <c:v>5.8894399999999996</c:v>
                </c:pt>
                <c:pt idx="50">
                  <c:v>5.58277</c:v>
                </c:pt>
                <c:pt idx="51">
                  <c:v>6.2539800000000003</c:v>
                </c:pt>
                <c:pt idx="52">
                  <c:v>6.4258100000000002</c:v>
                </c:pt>
                <c:pt idx="53">
                  <c:v>6.3578700000000001</c:v>
                </c:pt>
                <c:pt idx="54">
                  <c:v>6.3574900000000003</c:v>
                </c:pt>
                <c:pt idx="55">
                  <c:v>6.2695699999999999</c:v>
                </c:pt>
                <c:pt idx="56">
                  <c:v>6.1629199999999997</c:v>
                </c:pt>
                <c:pt idx="57">
                  <c:v>6.6232899999999999</c:v>
                </c:pt>
                <c:pt idx="58">
                  <c:v>7.0050699999999999</c:v>
                </c:pt>
                <c:pt idx="59">
                  <c:v>6.81548</c:v>
                </c:pt>
                <c:pt idx="60">
                  <c:v>6.63178</c:v>
                </c:pt>
                <c:pt idx="61">
                  <c:v>6.2467499999999996</c:v>
                </c:pt>
                <c:pt idx="62">
                  <c:v>6.4123200000000002</c:v>
                </c:pt>
                <c:pt idx="63">
                  <c:v>6.8186799999999996</c:v>
                </c:pt>
                <c:pt idx="64">
                  <c:v>7.2909800000000002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26-4C6A-BA3A-9887DD52F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7920"/>
        <c:axId val="100832000"/>
      </c:lineChart>
      <c:lineChart>
        <c:grouping val="standard"/>
        <c:varyColors val="0"/>
        <c:ser>
          <c:idx val="0"/>
          <c:order val="0"/>
          <c:tx>
            <c:strRef>
              <c:f>[6]graphtxemploiTAQ!$B$5:$B$6</c:f>
              <c:strCache>
                <c:ptCount val="1"/>
                <c:pt idx="0">
                  <c:v>55-59 ans (échelle de droite) France métropolitaine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[6]graphtxemploiTAQ!$A$7:$A$71</c:f>
              <c:strCache>
                <c:ptCount val="65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</c:strCache>
            </c:strRef>
          </c:cat>
          <c:val>
            <c:numRef>
              <c:f>[6]graphtxemploiTAQ!$B$7:$B$71</c:f>
              <c:numCache>
                <c:formatCode>General</c:formatCode>
                <c:ptCount val="65"/>
                <c:pt idx="0">
                  <c:v>54.093000000000004</c:v>
                </c:pt>
                <c:pt idx="1">
                  <c:v>54.401600000000002</c:v>
                </c:pt>
                <c:pt idx="2">
                  <c:v>54.474800000000002</c:v>
                </c:pt>
                <c:pt idx="3">
                  <c:v>54.800800000000002</c:v>
                </c:pt>
                <c:pt idx="4">
                  <c:v>54.790599999999998</c:v>
                </c:pt>
                <c:pt idx="5">
                  <c:v>54.213799999999999</c:v>
                </c:pt>
                <c:pt idx="6">
                  <c:v>55.2027</c:v>
                </c:pt>
                <c:pt idx="7">
                  <c:v>55.087800000000001</c:v>
                </c:pt>
                <c:pt idx="8">
                  <c:v>55.675400000000003</c:v>
                </c:pt>
                <c:pt idx="9">
                  <c:v>55.5169</c:v>
                </c:pt>
                <c:pt idx="10">
                  <c:v>54.927500000000002</c:v>
                </c:pt>
                <c:pt idx="11">
                  <c:v>54.531799999999997</c:v>
                </c:pt>
                <c:pt idx="12">
                  <c:v>54.755400000000002</c:v>
                </c:pt>
                <c:pt idx="13">
                  <c:v>54.463000000000001</c:v>
                </c:pt>
                <c:pt idx="14">
                  <c:v>54.691899999999997</c:v>
                </c:pt>
                <c:pt idx="15">
                  <c:v>54.733899999999998</c:v>
                </c:pt>
                <c:pt idx="16">
                  <c:v>54.651000000000003</c:v>
                </c:pt>
                <c:pt idx="17">
                  <c:v>55.473999999999997</c:v>
                </c:pt>
                <c:pt idx="18">
                  <c:v>55.594200000000001</c:v>
                </c:pt>
                <c:pt idx="19">
                  <c:v>55.673299999999998</c:v>
                </c:pt>
                <c:pt idx="20">
                  <c:v>55.220599999999997</c:v>
                </c:pt>
                <c:pt idx="21">
                  <c:v>56.023800000000001</c:v>
                </c:pt>
                <c:pt idx="22">
                  <c:v>56.483499999999999</c:v>
                </c:pt>
                <c:pt idx="23">
                  <c:v>57.647399999999998</c:v>
                </c:pt>
                <c:pt idx="24">
                  <c:v>58.084600000000002</c:v>
                </c:pt>
                <c:pt idx="25">
                  <c:v>58.2898</c:v>
                </c:pt>
                <c:pt idx="26">
                  <c:v>59.1</c:v>
                </c:pt>
                <c:pt idx="27">
                  <c:v>58.523699999999998</c:v>
                </c:pt>
                <c:pt idx="28">
                  <c:v>59.179900000000004</c:v>
                </c:pt>
                <c:pt idx="29">
                  <c:v>60.282800000000002</c:v>
                </c:pt>
                <c:pt idx="30">
                  <c:v>61.119399999999999</c:v>
                </c:pt>
                <c:pt idx="31">
                  <c:v>62.0505</c:v>
                </c:pt>
                <c:pt idx="32">
                  <c:v>62.810499999999998</c:v>
                </c:pt>
                <c:pt idx="33">
                  <c:v>63.683599999999998</c:v>
                </c:pt>
                <c:pt idx="34">
                  <c:v>64.245999999999995</c:v>
                </c:pt>
                <c:pt idx="35">
                  <c:v>64.977999999999994</c:v>
                </c:pt>
                <c:pt idx="36">
                  <c:v>66.380499999999998</c:v>
                </c:pt>
                <c:pt idx="37">
                  <c:v>66.629300000000001</c:v>
                </c:pt>
                <c:pt idx="38">
                  <c:v>67.408900000000003</c:v>
                </c:pt>
                <c:pt idx="39">
                  <c:v>68.556200000000004</c:v>
                </c:pt>
                <c:pt idx="40">
                  <c:v>67.5017</c:v>
                </c:pt>
                <c:pt idx="41">
                  <c:v>67.259699999999995</c:v>
                </c:pt>
                <c:pt idx="42">
                  <c:v>67.488900000000001</c:v>
                </c:pt>
                <c:pt idx="43">
                  <c:v>67.689700000000002</c:v>
                </c:pt>
                <c:pt idx="44">
                  <c:v>67.3827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26-4C6A-BA3A-9887DD52FC00}"/>
            </c:ext>
          </c:extLst>
        </c:ser>
        <c:ser>
          <c:idx val="3"/>
          <c:order val="3"/>
          <c:tx>
            <c:strRef>
              <c:f>[6]graphtxemploiTAQ!$E$5:$E$6</c:f>
              <c:strCache>
                <c:ptCount val="1"/>
                <c:pt idx="0">
                  <c:v>55-59 ans (échelle de droite)</c:v>
                </c:pt>
              </c:strCache>
            </c:strRef>
          </c:tx>
          <c:marker>
            <c:symbol val="none"/>
          </c:marker>
          <c:cat>
            <c:strRef>
              <c:f>[6]graphtxemploiTAQ!$A$7:$A$71</c:f>
              <c:strCache>
                <c:ptCount val="65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</c:strCache>
            </c:strRef>
          </c:cat>
          <c:val>
            <c:numRef>
              <c:f>[6]graphtxemploiTAQ!$E$7:$E$71</c:f>
              <c:numCache>
                <c:formatCode>General</c:formatCode>
                <c:ptCount val="65"/>
                <c:pt idx="44">
                  <c:v>67.081599999999995</c:v>
                </c:pt>
                <c:pt idx="45">
                  <c:v>67.613900000000001</c:v>
                </c:pt>
                <c:pt idx="46">
                  <c:v>68.311999999999998</c:v>
                </c:pt>
                <c:pt idx="47">
                  <c:v>68.470100000000002</c:v>
                </c:pt>
                <c:pt idx="48">
                  <c:v>69.016300000000001</c:v>
                </c:pt>
                <c:pt idx="49">
                  <c:v>69.097300000000004</c:v>
                </c:pt>
                <c:pt idx="50">
                  <c:v>68.898399999999995</c:v>
                </c:pt>
                <c:pt idx="51">
                  <c:v>68.956100000000006</c:v>
                </c:pt>
                <c:pt idx="52">
                  <c:v>70.115200000000002</c:v>
                </c:pt>
                <c:pt idx="53">
                  <c:v>69.963999999999999</c:v>
                </c:pt>
                <c:pt idx="54">
                  <c:v>70.601799999999997</c:v>
                </c:pt>
                <c:pt idx="55">
                  <c:v>70.504999999999995</c:v>
                </c:pt>
                <c:pt idx="56">
                  <c:v>70.982399999999998</c:v>
                </c:pt>
                <c:pt idx="57">
                  <c:v>71.999200000000002</c:v>
                </c:pt>
                <c:pt idx="58">
                  <c:v>71.850800000000007</c:v>
                </c:pt>
                <c:pt idx="59">
                  <c:v>72.664199999999994</c:v>
                </c:pt>
                <c:pt idx="60">
                  <c:v>72.603099999999998</c:v>
                </c:pt>
                <c:pt idx="61">
                  <c:v>71.870900000000006</c:v>
                </c:pt>
                <c:pt idx="62">
                  <c:v>71.783000000000001</c:v>
                </c:pt>
                <c:pt idx="63">
                  <c:v>71.989900000000006</c:v>
                </c:pt>
                <c:pt idx="64">
                  <c:v>71.493600000000001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26-4C6A-BA3A-9887DD52F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3536"/>
        <c:axId val="100839424"/>
      </c:lineChart>
      <c:catAx>
        <c:axId val="1008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0832000"/>
        <c:crosses val="autoZero"/>
        <c:auto val="1"/>
        <c:lblAlgn val="ctr"/>
        <c:lblOffset val="100"/>
        <c:noMultiLvlLbl val="0"/>
      </c:catAx>
      <c:valAx>
        <c:axId val="100832000"/>
        <c:scaling>
          <c:orientation val="minMax"/>
          <c:max val="3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0817920"/>
        <c:crosses val="autoZero"/>
        <c:crossBetween val="between"/>
      </c:valAx>
      <c:catAx>
        <c:axId val="10083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839424"/>
        <c:crosses val="autoZero"/>
        <c:auto val="1"/>
        <c:lblAlgn val="ctr"/>
        <c:lblOffset val="100"/>
        <c:noMultiLvlLbl val="0"/>
      </c:catAx>
      <c:valAx>
        <c:axId val="100839424"/>
        <c:scaling>
          <c:orientation val="minMax"/>
          <c:max val="85"/>
          <c:min val="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0833536"/>
        <c:crosses val="max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5.7151256092988378E-2"/>
          <c:y val="8.7766427426660173E-2"/>
          <c:w val="0.54515365579302588"/>
          <c:h val="0.2005994471929946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64522253867203E-2"/>
          <c:y val="4.9140021713328257E-2"/>
          <c:w val="0.90657835855624425"/>
          <c:h val="0.82173364501245139"/>
        </c:manualLayout>
      </c:layout>
      <c:lineChart>
        <c:grouping val="standard"/>
        <c:varyColors val="0"/>
        <c:ser>
          <c:idx val="1"/>
          <c:order val="1"/>
          <c:tx>
            <c:strRef>
              <c:f>[4]graphtxemploiTAQ!$C$5:$C$6</c:f>
              <c:strCache>
                <c:ptCount val="1"/>
                <c:pt idx="0">
                  <c:v>60-64 ans (échelle de gauche) France métropolitaine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[4]graphtxemploiTAQ!$A$7:$A$72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[4]graphtxemploiTAQ!$C$7:$C$72</c:f>
              <c:numCache>
                <c:formatCode>General</c:formatCode>
                <c:ptCount val="66"/>
                <c:pt idx="0">
                  <c:v>13.067600000000001</c:v>
                </c:pt>
                <c:pt idx="1">
                  <c:v>13.3316</c:v>
                </c:pt>
                <c:pt idx="2">
                  <c:v>13.405799999999999</c:v>
                </c:pt>
                <c:pt idx="3">
                  <c:v>13.670299999999999</c:v>
                </c:pt>
                <c:pt idx="4">
                  <c:v>13.339700000000001</c:v>
                </c:pt>
                <c:pt idx="5">
                  <c:v>13.245900000000001</c:v>
                </c:pt>
                <c:pt idx="6">
                  <c:v>13.6632</c:v>
                </c:pt>
                <c:pt idx="7">
                  <c:v>13.8111</c:v>
                </c:pt>
                <c:pt idx="8">
                  <c:v>13.6511</c:v>
                </c:pt>
                <c:pt idx="9">
                  <c:v>14.010400000000001</c:v>
                </c:pt>
                <c:pt idx="10">
                  <c:v>14.010300000000001</c:v>
                </c:pt>
                <c:pt idx="11">
                  <c:v>13.731199999999999</c:v>
                </c:pt>
                <c:pt idx="12">
                  <c:v>14.0122</c:v>
                </c:pt>
                <c:pt idx="13">
                  <c:v>13.932</c:v>
                </c:pt>
                <c:pt idx="14">
                  <c:v>14.487500000000001</c:v>
                </c:pt>
                <c:pt idx="15">
                  <c:v>15.0067</c:v>
                </c:pt>
                <c:pt idx="16">
                  <c:v>15.5877</c:v>
                </c:pt>
                <c:pt idx="17">
                  <c:v>16.033300000000001</c:v>
                </c:pt>
                <c:pt idx="18">
                  <c:v>15.507199999999999</c:v>
                </c:pt>
                <c:pt idx="19">
                  <c:v>15.6259</c:v>
                </c:pt>
                <c:pt idx="20">
                  <c:v>16.1965</c:v>
                </c:pt>
                <c:pt idx="21">
                  <c:v>15.9251</c:v>
                </c:pt>
                <c:pt idx="22">
                  <c:v>16.381699999999999</c:v>
                </c:pt>
                <c:pt idx="23">
                  <c:v>16.467700000000001</c:v>
                </c:pt>
                <c:pt idx="24">
                  <c:v>16.464400000000001</c:v>
                </c:pt>
                <c:pt idx="25">
                  <c:v>17.014299999999999</c:v>
                </c:pt>
                <c:pt idx="26">
                  <c:v>16.764099999999999</c:v>
                </c:pt>
                <c:pt idx="27">
                  <c:v>17.353400000000001</c:v>
                </c:pt>
                <c:pt idx="28">
                  <c:v>17.660399999999999</c:v>
                </c:pt>
                <c:pt idx="29">
                  <c:v>17.473299999999998</c:v>
                </c:pt>
                <c:pt idx="30">
                  <c:v>18.6142</c:v>
                </c:pt>
                <c:pt idx="31">
                  <c:v>17.444700000000001</c:v>
                </c:pt>
                <c:pt idx="32">
                  <c:v>17.554400000000001</c:v>
                </c:pt>
                <c:pt idx="33">
                  <c:v>18.164000000000001</c:v>
                </c:pt>
                <c:pt idx="34">
                  <c:v>18.7424</c:v>
                </c:pt>
                <c:pt idx="35">
                  <c:v>19.997299999999999</c:v>
                </c:pt>
                <c:pt idx="36">
                  <c:v>20.282900000000001</c:v>
                </c:pt>
                <c:pt idx="37">
                  <c:v>20.8504</c:v>
                </c:pt>
                <c:pt idx="38">
                  <c:v>22.2255</c:v>
                </c:pt>
                <c:pt idx="39">
                  <c:v>22.695699999999999</c:v>
                </c:pt>
                <c:pt idx="40">
                  <c:v>22.994299999999999</c:v>
                </c:pt>
                <c:pt idx="41">
                  <c:v>23.363700000000001</c:v>
                </c:pt>
                <c:pt idx="42">
                  <c:v>23.658300000000001</c:v>
                </c:pt>
                <c:pt idx="43">
                  <c:v>23.411200000000001</c:v>
                </c:pt>
                <c:pt idx="44">
                  <c:v>24.7239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9-44F0-A771-0FAF3E6A4385}"/>
            </c:ext>
          </c:extLst>
        </c:ser>
        <c:ser>
          <c:idx val="2"/>
          <c:order val="2"/>
          <c:tx>
            <c:strRef>
              <c:f>[4]graphtxemploiTAQ!$D$5:$D$6</c:f>
              <c:strCache>
                <c:ptCount val="1"/>
                <c:pt idx="0">
                  <c:v>65-69 ans (échelle de gauche) France métropolitaine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[4]graphtxemploiTAQ!$A$7:$A$72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[4]graphtxemploiTAQ!$D$7:$D$72</c:f>
              <c:numCache>
                <c:formatCode>General</c:formatCode>
                <c:ptCount val="66"/>
                <c:pt idx="0">
                  <c:v>2.8542999999999998</c:v>
                </c:pt>
                <c:pt idx="1">
                  <c:v>2.7233100000000001</c:v>
                </c:pt>
                <c:pt idx="2">
                  <c:v>2.5382400000000001</c:v>
                </c:pt>
                <c:pt idx="3">
                  <c:v>2.1725599999999998</c:v>
                </c:pt>
                <c:pt idx="4">
                  <c:v>2.8033000000000001</c:v>
                </c:pt>
                <c:pt idx="5">
                  <c:v>2.5528200000000001</c:v>
                </c:pt>
                <c:pt idx="6">
                  <c:v>3.08026</c:v>
                </c:pt>
                <c:pt idx="7">
                  <c:v>3.03382</c:v>
                </c:pt>
                <c:pt idx="8">
                  <c:v>2.9460600000000001</c:v>
                </c:pt>
                <c:pt idx="9">
                  <c:v>2.9264000000000001</c:v>
                </c:pt>
                <c:pt idx="10">
                  <c:v>2.73305</c:v>
                </c:pt>
                <c:pt idx="11">
                  <c:v>2.5998800000000002</c:v>
                </c:pt>
                <c:pt idx="12">
                  <c:v>2.44625</c:v>
                </c:pt>
                <c:pt idx="13">
                  <c:v>2.4534699999999998</c:v>
                </c:pt>
                <c:pt idx="14">
                  <c:v>2.3470399999999998</c:v>
                </c:pt>
                <c:pt idx="15">
                  <c:v>2.5095999999999998</c:v>
                </c:pt>
                <c:pt idx="16">
                  <c:v>2.7022300000000001</c:v>
                </c:pt>
                <c:pt idx="17">
                  <c:v>2.9361899999999999</c:v>
                </c:pt>
                <c:pt idx="18">
                  <c:v>3.4419900000000001</c:v>
                </c:pt>
                <c:pt idx="19">
                  <c:v>3.6143100000000001</c:v>
                </c:pt>
                <c:pt idx="20">
                  <c:v>3.8945400000000001</c:v>
                </c:pt>
                <c:pt idx="21">
                  <c:v>3.41046</c:v>
                </c:pt>
                <c:pt idx="22">
                  <c:v>3.63381</c:v>
                </c:pt>
                <c:pt idx="23">
                  <c:v>3.6699600000000001</c:v>
                </c:pt>
                <c:pt idx="24">
                  <c:v>3.7251400000000001</c:v>
                </c:pt>
                <c:pt idx="25">
                  <c:v>3.6387399999999999</c:v>
                </c:pt>
                <c:pt idx="26">
                  <c:v>3.42082</c:v>
                </c:pt>
                <c:pt idx="27">
                  <c:v>3.8162099999999999</c:v>
                </c:pt>
                <c:pt idx="28">
                  <c:v>3.9947400000000002</c:v>
                </c:pt>
                <c:pt idx="29">
                  <c:v>3.8606199999999999</c:v>
                </c:pt>
                <c:pt idx="30">
                  <c:v>3.94163</c:v>
                </c:pt>
                <c:pt idx="31">
                  <c:v>4.1768400000000003</c:v>
                </c:pt>
                <c:pt idx="32">
                  <c:v>4.21807</c:v>
                </c:pt>
                <c:pt idx="33">
                  <c:v>4.9733499999999999</c:v>
                </c:pt>
                <c:pt idx="34">
                  <c:v>5.6424300000000001</c:v>
                </c:pt>
                <c:pt idx="35">
                  <c:v>5.7464000000000004</c:v>
                </c:pt>
                <c:pt idx="36">
                  <c:v>6.2143600000000001</c:v>
                </c:pt>
                <c:pt idx="37">
                  <c:v>5.9106899999999998</c:v>
                </c:pt>
                <c:pt idx="38">
                  <c:v>5.76145</c:v>
                </c:pt>
                <c:pt idx="39">
                  <c:v>5.7350500000000002</c:v>
                </c:pt>
                <c:pt idx="40">
                  <c:v>5.4185400000000001</c:v>
                </c:pt>
                <c:pt idx="41">
                  <c:v>5.6390700000000002</c:v>
                </c:pt>
                <c:pt idx="42">
                  <c:v>5.70404</c:v>
                </c:pt>
                <c:pt idx="43">
                  <c:v>5.5950199999999999</c:v>
                </c:pt>
                <c:pt idx="44">
                  <c:v>5.5068000000000001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9-44F0-A771-0FAF3E6A4385}"/>
            </c:ext>
          </c:extLst>
        </c:ser>
        <c:ser>
          <c:idx val="4"/>
          <c:order val="4"/>
          <c:tx>
            <c:strRef>
              <c:f>[4]graphtxemploiTAQ!$F$5:$F$6</c:f>
              <c:strCache>
                <c:ptCount val="1"/>
                <c:pt idx="0">
                  <c:v>60-64 ans (échelle de gauche)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[4]graphtxemploiTAQ!$A$7:$A$72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[4]graphtxemploiTAQ!$F$7:$F$72</c:f>
              <c:numCache>
                <c:formatCode>General</c:formatCode>
                <c:ptCount val="66"/>
                <c:pt idx="44">
                  <c:v>24.9099</c:v>
                </c:pt>
                <c:pt idx="45">
                  <c:v>25.077200000000001</c:v>
                </c:pt>
                <c:pt idx="46">
                  <c:v>24.8657</c:v>
                </c:pt>
                <c:pt idx="47">
                  <c:v>26.328399999999998</c:v>
                </c:pt>
                <c:pt idx="48">
                  <c:v>26.8171</c:v>
                </c:pt>
                <c:pt idx="49">
                  <c:v>27.694700000000001</c:v>
                </c:pt>
                <c:pt idx="50">
                  <c:v>27.8672</c:v>
                </c:pt>
                <c:pt idx="51">
                  <c:v>27.8828</c:v>
                </c:pt>
                <c:pt idx="52">
                  <c:v>27.863099999999999</c:v>
                </c:pt>
                <c:pt idx="53">
                  <c:v>27.927399999999999</c:v>
                </c:pt>
                <c:pt idx="54">
                  <c:v>28.203299999999999</c:v>
                </c:pt>
                <c:pt idx="55">
                  <c:v>28.485800000000001</c:v>
                </c:pt>
                <c:pt idx="56">
                  <c:v>28.963999999999999</c:v>
                </c:pt>
                <c:pt idx="57">
                  <c:v>29.634599999999999</c:v>
                </c:pt>
                <c:pt idx="58">
                  <c:v>29.141300000000001</c:v>
                </c:pt>
                <c:pt idx="59">
                  <c:v>29.976199999999999</c:v>
                </c:pt>
                <c:pt idx="60">
                  <c:v>30.259</c:v>
                </c:pt>
                <c:pt idx="61">
                  <c:v>30.656300000000002</c:v>
                </c:pt>
                <c:pt idx="62">
                  <c:v>31.477799999999998</c:v>
                </c:pt>
                <c:pt idx="63">
                  <c:v>31.695900000000002</c:v>
                </c:pt>
                <c:pt idx="64">
                  <c:v>32.407499999999999</c:v>
                </c:pt>
                <c:pt idx="65">
                  <c:v>32.466000000000001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19-44F0-A771-0FAF3E6A4385}"/>
            </c:ext>
          </c:extLst>
        </c:ser>
        <c:ser>
          <c:idx val="5"/>
          <c:order val="5"/>
          <c:tx>
            <c:strRef>
              <c:f>[4]graphtxemploiTAQ!$G$5:$G$6</c:f>
              <c:strCache>
                <c:ptCount val="1"/>
                <c:pt idx="0">
                  <c:v>65-69 ans (échelle de gauche)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[4]graphtxemploiTAQ!$A$7:$A$72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[4]graphtxemploiTAQ!$G$7:$G$72</c:f>
              <c:numCache>
                <c:formatCode>General</c:formatCode>
                <c:ptCount val="66"/>
                <c:pt idx="44">
                  <c:v>5.5249300000000003</c:v>
                </c:pt>
                <c:pt idx="45">
                  <c:v>5.7295400000000001</c:v>
                </c:pt>
                <c:pt idx="46">
                  <c:v>5.5743600000000004</c:v>
                </c:pt>
                <c:pt idx="47">
                  <c:v>5.6460400000000002</c:v>
                </c:pt>
                <c:pt idx="48">
                  <c:v>5.9404599999999999</c:v>
                </c:pt>
                <c:pt idx="49">
                  <c:v>5.8802899999999996</c:v>
                </c:pt>
                <c:pt idx="50">
                  <c:v>5.57376</c:v>
                </c:pt>
                <c:pt idx="51">
                  <c:v>6.2570399999999999</c:v>
                </c:pt>
                <c:pt idx="52">
                  <c:v>6.4578899999999999</c:v>
                </c:pt>
                <c:pt idx="53">
                  <c:v>6.3296700000000001</c:v>
                </c:pt>
                <c:pt idx="54">
                  <c:v>6.34232</c:v>
                </c:pt>
                <c:pt idx="55">
                  <c:v>6.2750899999999996</c:v>
                </c:pt>
                <c:pt idx="56">
                  <c:v>6.2191999999999998</c:v>
                </c:pt>
                <c:pt idx="57">
                  <c:v>6.5663600000000004</c:v>
                </c:pt>
                <c:pt idx="58">
                  <c:v>6.98468</c:v>
                </c:pt>
                <c:pt idx="59">
                  <c:v>6.8242200000000004</c:v>
                </c:pt>
                <c:pt idx="60">
                  <c:v>6.7197699999999996</c:v>
                </c:pt>
                <c:pt idx="61">
                  <c:v>6.1682300000000003</c:v>
                </c:pt>
                <c:pt idx="62">
                  <c:v>6.3904199999999998</c:v>
                </c:pt>
                <c:pt idx="63">
                  <c:v>6.8296299999999999</c:v>
                </c:pt>
                <c:pt idx="64">
                  <c:v>7.4112200000000001</c:v>
                </c:pt>
                <c:pt idx="65">
                  <c:v>7.8891799999999996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19-44F0-A771-0FAF3E6A4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1888"/>
        <c:axId val="100263424"/>
      </c:lineChart>
      <c:lineChart>
        <c:grouping val="standard"/>
        <c:varyColors val="0"/>
        <c:ser>
          <c:idx val="0"/>
          <c:order val="0"/>
          <c:tx>
            <c:strRef>
              <c:f>[4]graphtxemploiTAQ!$B$5:$B$6</c:f>
              <c:strCache>
                <c:ptCount val="1"/>
                <c:pt idx="0">
                  <c:v>55-59 ans (échelle de droite) France métropolitaine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[4]graphtxemploiTAQ!$A$7:$A$72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[4]graphtxemploiTAQ!$B$7:$B$72</c:f>
              <c:numCache>
                <c:formatCode>General</c:formatCode>
                <c:ptCount val="66"/>
                <c:pt idx="0">
                  <c:v>54.093000000000004</c:v>
                </c:pt>
                <c:pt idx="1">
                  <c:v>54.401600000000002</c:v>
                </c:pt>
                <c:pt idx="2">
                  <c:v>54.474800000000002</c:v>
                </c:pt>
                <c:pt idx="3">
                  <c:v>54.800800000000002</c:v>
                </c:pt>
                <c:pt idx="4">
                  <c:v>54.790599999999998</c:v>
                </c:pt>
                <c:pt idx="5">
                  <c:v>54.213799999999999</c:v>
                </c:pt>
                <c:pt idx="6">
                  <c:v>55.2027</c:v>
                </c:pt>
                <c:pt idx="7">
                  <c:v>55.087800000000001</c:v>
                </c:pt>
                <c:pt idx="8">
                  <c:v>55.675400000000003</c:v>
                </c:pt>
                <c:pt idx="9">
                  <c:v>55.5169</c:v>
                </c:pt>
                <c:pt idx="10">
                  <c:v>54.927500000000002</c:v>
                </c:pt>
                <c:pt idx="11">
                  <c:v>54.531799999999997</c:v>
                </c:pt>
                <c:pt idx="12">
                  <c:v>54.755400000000002</c:v>
                </c:pt>
                <c:pt idx="13">
                  <c:v>54.463000000000001</c:v>
                </c:pt>
                <c:pt idx="14">
                  <c:v>54.691899999999997</c:v>
                </c:pt>
                <c:pt idx="15">
                  <c:v>54.733899999999998</c:v>
                </c:pt>
                <c:pt idx="16">
                  <c:v>54.651000000000003</c:v>
                </c:pt>
                <c:pt idx="17">
                  <c:v>55.473999999999997</c:v>
                </c:pt>
                <c:pt idx="18">
                  <c:v>55.594200000000001</c:v>
                </c:pt>
                <c:pt idx="19">
                  <c:v>55.673299999999998</c:v>
                </c:pt>
                <c:pt idx="20">
                  <c:v>55.220599999999997</c:v>
                </c:pt>
                <c:pt idx="21">
                  <c:v>56.023800000000001</c:v>
                </c:pt>
                <c:pt idx="22">
                  <c:v>56.483499999999999</c:v>
                </c:pt>
                <c:pt idx="23">
                  <c:v>57.647399999999998</c:v>
                </c:pt>
                <c:pt idx="24">
                  <c:v>58.084600000000002</c:v>
                </c:pt>
                <c:pt idx="25">
                  <c:v>58.2898</c:v>
                </c:pt>
                <c:pt idx="26">
                  <c:v>59.1</c:v>
                </c:pt>
                <c:pt idx="27">
                  <c:v>58.523699999999998</c:v>
                </c:pt>
                <c:pt idx="28">
                  <c:v>59.18</c:v>
                </c:pt>
                <c:pt idx="29">
                  <c:v>60.282800000000002</c:v>
                </c:pt>
                <c:pt idx="30">
                  <c:v>61.119399999999999</c:v>
                </c:pt>
                <c:pt idx="31">
                  <c:v>62.0505</c:v>
                </c:pt>
                <c:pt idx="32">
                  <c:v>62.810699999999997</c:v>
                </c:pt>
                <c:pt idx="33">
                  <c:v>63.683599999999998</c:v>
                </c:pt>
                <c:pt idx="34">
                  <c:v>64.245800000000003</c:v>
                </c:pt>
                <c:pt idx="35">
                  <c:v>64.977999999999994</c:v>
                </c:pt>
                <c:pt idx="36">
                  <c:v>66.380799999999994</c:v>
                </c:pt>
                <c:pt idx="37">
                  <c:v>66.629199999999997</c:v>
                </c:pt>
                <c:pt idx="38">
                  <c:v>67.408500000000004</c:v>
                </c:pt>
                <c:pt idx="39">
                  <c:v>68.555999999999997</c:v>
                </c:pt>
                <c:pt idx="40">
                  <c:v>67.502899999999997</c:v>
                </c:pt>
                <c:pt idx="41">
                  <c:v>67.259100000000004</c:v>
                </c:pt>
                <c:pt idx="42">
                  <c:v>67.487899999999996</c:v>
                </c:pt>
                <c:pt idx="43">
                  <c:v>67.689599999999999</c:v>
                </c:pt>
                <c:pt idx="44">
                  <c:v>67.3857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19-44F0-A771-0FAF3E6A4385}"/>
            </c:ext>
          </c:extLst>
        </c:ser>
        <c:ser>
          <c:idx val="3"/>
          <c:order val="3"/>
          <c:tx>
            <c:strRef>
              <c:f>[4]graphtxemploiTAQ!$E$5:$E$6</c:f>
              <c:strCache>
                <c:ptCount val="1"/>
                <c:pt idx="0">
                  <c:v>55-59 ans (échelle de droite)</c:v>
                </c:pt>
              </c:strCache>
            </c:strRef>
          </c:tx>
          <c:marker>
            <c:symbol val="none"/>
          </c:marker>
          <c:cat>
            <c:strRef>
              <c:f>[4]graphtxemploiTAQ!$A$7:$A$72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[4]graphtxemploiTAQ!$E$7:$E$72</c:f>
              <c:numCache>
                <c:formatCode>General</c:formatCode>
                <c:ptCount val="66"/>
                <c:pt idx="44">
                  <c:v>67.087599999999995</c:v>
                </c:pt>
                <c:pt idx="45">
                  <c:v>67.610299999999995</c:v>
                </c:pt>
                <c:pt idx="46">
                  <c:v>68.309299999999993</c:v>
                </c:pt>
                <c:pt idx="47">
                  <c:v>68.469499999999996</c:v>
                </c:pt>
                <c:pt idx="48">
                  <c:v>69.025999999999996</c:v>
                </c:pt>
                <c:pt idx="49">
                  <c:v>69.090100000000007</c:v>
                </c:pt>
                <c:pt idx="50">
                  <c:v>68.894499999999994</c:v>
                </c:pt>
                <c:pt idx="51">
                  <c:v>68.957300000000004</c:v>
                </c:pt>
                <c:pt idx="52">
                  <c:v>70.1297</c:v>
                </c:pt>
                <c:pt idx="53">
                  <c:v>69.950599999999994</c:v>
                </c:pt>
                <c:pt idx="54">
                  <c:v>70.597200000000001</c:v>
                </c:pt>
                <c:pt idx="55">
                  <c:v>70.505399999999995</c:v>
                </c:pt>
                <c:pt idx="56">
                  <c:v>71.007800000000003</c:v>
                </c:pt>
                <c:pt idx="57">
                  <c:v>71.976399999999998</c:v>
                </c:pt>
                <c:pt idx="58">
                  <c:v>71.845100000000002</c:v>
                </c:pt>
                <c:pt idx="59">
                  <c:v>72.664000000000001</c:v>
                </c:pt>
                <c:pt idx="60">
                  <c:v>72.640600000000006</c:v>
                </c:pt>
                <c:pt idx="61">
                  <c:v>71.837999999999994</c:v>
                </c:pt>
                <c:pt idx="62">
                  <c:v>71.776899999999998</c:v>
                </c:pt>
                <c:pt idx="63">
                  <c:v>71.986400000000003</c:v>
                </c:pt>
                <c:pt idx="64">
                  <c:v>71.537000000000006</c:v>
                </c:pt>
                <c:pt idx="65">
                  <c:v>71.932199999999995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19-44F0-A771-0FAF3E6A4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4960"/>
        <c:axId val="102302464"/>
      </c:lineChart>
      <c:catAx>
        <c:axId val="1002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0263424"/>
        <c:crosses val="autoZero"/>
        <c:auto val="1"/>
        <c:lblAlgn val="ctr"/>
        <c:lblOffset val="100"/>
        <c:noMultiLvlLbl val="0"/>
      </c:catAx>
      <c:valAx>
        <c:axId val="100263424"/>
        <c:scaling>
          <c:orientation val="minMax"/>
          <c:max val="35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0261888"/>
        <c:crosses val="autoZero"/>
        <c:crossBetween val="between"/>
      </c:valAx>
      <c:catAx>
        <c:axId val="10026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302464"/>
        <c:crosses val="autoZero"/>
        <c:auto val="1"/>
        <c:lblAlgn val="ctr"/>
        <c:lblOffset val="100"/>
        <c:noMultiLvlLbl val="0"/>
      </c:catAx>
      <c:valAx>
        <c:axId val="102302464"/>
        <c:scaling>
          <c:orientation val="minMax"/>
          <c:max val="85"/>
          <c:min val="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0264960"/>
        <c:crosses val="max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5.7151256092988378E-2"/>
          <c:y val="8.7766427426660173E-2"/>
          <c:w val="0.54515365579302588"/>
          <c:h val="0.2005994471929946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8271675537764E-2"/>
          <c:y val="4.8906638210264787E-2"/>
          <c:w val="0.88142160945736492"/>
          <c:h val="0.82982799131885276"/>
        </c:manualLayout>
      </c:layout>
      <c:lineChart>
        <c:grouping val="standard"/>
        <c:varyColors val="0"/>
        <c:ser>
          <c:idx val="0"/>
          <c:order val="0"/>
          <c:tx>
            <c:strRef>
              <c:f>[5]graphtxchom!$B$5:$B$6</c:f>
              <c:strCache>
                <c:ptCount val="1"/>
                <c:pt idx="0">
                  <c:v>55 ans ou plus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[5]graphtxchom!$A$7:$A$70</c:f>
              <c:strCache>
                <c:ptCount val="64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</c:strCache>
            </c:strRef>
          </c:cat>
          <c:val>
            <c:numRef>
              <c:f>[5]graphtxchom!$B$7:$B$70</c:f>
              <c:numCache>
                <c:formatCode>General</c:formatCode>
                <c:ptCount val="64"/>
                <c:pt idx="0">
                  <c:v>4.1421799999999998</c:v>
                </c:pt>
                <c:pt idx="1">
                  <c:v>4.0126499999999998</c:v>
                </c:pt>
                <c:pt idx="2">
                  <c:v>4.2205399999999997</c:v>
                </c:pt>
                <c:pt idx="3">
                  <c:v>4.5565899999999999</c:v>
                </c:pt>
                <c:pt idx="4">
                  <c:v>4.8960400000000002</c:v>
                </c:pt>
                <c:pt idx="5">
                  <c:v>4.8796200000000001</c:v>
                </c:pt>
                <c:pt idx="6">
                  <c:v>4.44109</c:v>
                </c:pt>
                <c:pt idx="7">
                  <c:v>4.5612000000000004</c:v>
                </c:pt>
                <c:pt idx="8">
                  <c:v>4.3025900000000004</c:v>
                </c:pt>
                <c:pt idx="9">
                  <c:v>4.3036500000000002</c:v>
                </c:pt>
                <c:pt idx="10">
                  <c:v>4.54603</c:v>
                </c:pt>
                <c:pt idx="11">
                  <c:v>4.4863</c:v>
                </c:pt>
                <c:pt idx="12">
                  <c:v>4.6234299999999999</c:v>
                </c:pt>
                <c:pt idx="13">
                  <c:v>5.0306199999999999</c:v>
                </c:pt>
                <c:pt idx="14">
                  <c:v>5.0056799999999999</c:v>
                </c:pt>
                <c:pt idx="15">
                  <c:v>4.72926</c:v>
                </c:pt>
                <c:pt idx="16">
                  <c:v>5.1993</c:v>
                </c:pt>
                <c:pt idx="17">
                  <c:v>4.1461899999999998</c:v>
                </c:pt>
                <c:pt idx="18">
                  <c:v>3.8257300000000001</c:v>
                </c:pt>
                <c:pt idx="19">
                  <c:v>3.7306699999999999</c:v>
                </c:pt>
                <c:pt idx="20">
                  <c:v>3.7081200000000001</c:v>
                </c:pt>
                <c:pt idx="21">
                  <c:v>3.8176700000000001</c:v>
                </c:pt>
                <c:pt idx="22">
                  <c:v>3.98569</c:v>
                </c:pt>
                <c:pt idx="23">
                  <c:v>4.2192499999999997</c:v>
                </c:pt>
                <c:pt idx="24">
                  <c:v>4.7626099999999996</c:v>
                </c:pt>
                <c:pt idx="25">
                  <c:v>5.6408800000000001</c:v>
                </c:pt>
                <c:pt idx="26">
                  <c:v>5.0187999999999997</c:v>
                </c:pt>
                <c:pt idx="27">
                  <c:v>5.7922500000000001</c:v>
                </c:pt>
                <c:pt idx="28">
                  <c:v>5.6579100000000002</c:v>
                </c:pt>
                <c:pt idx="29">
                  <c:v>5.6422600000000003</c:v>
                </c:pt>
                <c:pt idx="30">
                  <c:v>5.6168100000000001</c:v>
                </c:pt>
                <c:pt idx="31">
                  <c:v>5.5844300000000002</c:v>
                </c:pt>
                <c:pt idx="32">
                  <c:v>5.4427300000000001</c:v>
                </c:pt>
                <c:pt idx="33">
                  <c:v>5.4537599999999999</c:v>
                </c:pt>
                <c:pt idx="34">
                  <c:v>5.5496800000000004</c:v>
                </c:pt>
                <c:pt idx="35">
                  <c:v>5.4512400000000003</c:v>
                </c:pt>
                <c:pt idx="36">
                  <c:v>5.5332800000000004</c:v>
                </c:pt>
                <c:pt idx="37">
                  <c:v>6.0288300000000001</c:v>
                </c:pt>
                <c:pt idx="38">
                  <c:v>5.8036899999999996</c:v>
                </c:pt>
                <c:pt idx="39">
                  <c:v>6.2479800000000001</c:v>
                </c:pt>
                <c:pt idx="40">
                  <c:v>6.71272</c:v>
                </c:pt>
                <c:pt idx="41">
                  <c:v>6.6189099999999996</c:v>
                </c:pt>
                <c:pt idx="42">
                  <c:v>6.9145099999999999</c:v>
                </c:pt>
                <c:pt idx="43">
                  <c:v>6.78111</c:v>
                </c:pt>
                <c:pt idx="44">
                  <c:v>7.0595499999999998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0-4CEC-8EBA-5FAAE784CA39}"/>
            </c:ext>
          </c:extLst>
        </c:ser>
        <c:ser>
          <c:idx val="2"/>
          <c:order val="1"/>
          <c:tx>
            <c:strRef>
              <c:f>[5]graphtxchom!$C$5:$C$6</c:f>
              <c:strCache>
                <c:ptCount val="1"/>
                <c:pt idx="0">
                  <c:v>55 ans ou plus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[5]graphtxchom!$A$7:$A$70</c:f>
              <c:strCache>
                <c:ptCount val="64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</c:strCache>
            </c:strRef>
          </c:cat>
          <c:val>
            <c:numRef>
              <c:f>[5]graphtxchom!$C$7:$C$70</c:f>
              <c:numCache>
                <c:formatCode>General</c:formatCode>
                <c:ptCount val="64"/>
                <c:pt idx="44">
                  <c:v>7.1648399999999999</c:v>
                </c:pt>
                <c:pt idx="45">
                  <c:v>7.1472499999999997</c:v>
                </c:pt>
                <c:pt idx="46">
                  <c:v>7.1120599999999996</c:v>
                </c:pt>
                <c:pt idx="47">
                  <c:v>7.1728800000000001</c:v>
                </c:pt>
                <c:pt idx="48">
                  <c:v>6.57538</c:v>
                </c:pt>
                <c:pt idx="49">
                  <c:v>7.3350499999999998</c:v>
                </c:pt>
                <c:pt idx="50">
                  <c:v>7.21218</c:v>
                </c:pt>
                <c:pt idx="51">
                  <c:v>6.9401900000000003</c:v>
                </c:pt>
                <c:pt idx="52">
                  <c:v>6.6118199999999998</c:v>
                </c:pt>
                <c:pt idx="53">
                  <c:v>6.8406000000000002</c:v>
                </c:pt>
                <c:pt idx="54">
                  <c:v>7.07294</c:v>
                </c:pt>
                <c:pt idx="55">
                  <c:v>6.95336</c:v>
                </c:pt>
                <c:pt idx="56">
                  <c:v>6.6225899999999998</c:v>
                </c:pt>
                <c:pt idx="57">
                  <c:v>6.0314800000000002</c:v>
                </c:pt>
                <c:pt idx="58">
                  <c:v>6.2757699999999996</c:v>
                </c:pt>
                <c:pt idx="59">
                  <c:v>6.0262700000000002</c:v>
                </c:pt>
                <c:pt idx="60">
                  <c:v>6.4280799999999996</c:v>
                </c:pt>
                <c:pt idx="61">
                  <c:v>6.5397100000000004</c:v>
                </c:pt>
                <c:pt idx="62">
                  <c:v>6.4584999999999999</c:v>
                </c:pt>
                <c:pt idx="63">
                  <c:v>6.5565300000000004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0-4CEC-8EBA-5FAAE784CA39}"/>
            </c:ext>
          </c:extLst>
        </c:ser>
        <c:ser>
          <c:idx val="3"/>
          <c:order val="2"/>
          <c:tx>
            <c:strRef>
              <c:f>[5]graphtxchom!$D$5:$D$6</c:f>
              <c:strCache>
                <c:ptCount val="1"/>
                <c:pt idx="0">
                  <c:v>Ensemble des actifs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[5]graphtxchom!$A$7:$A$70</c:f>
              <c:strCache>
                <c:ptCount val="64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</c:strCache>
            </c:strRef>
          </c:cat>
          <c:val>
            <c:numRef>
              <c:f>[5]graphtxchom!$D$7:$D$70</c:f>
              <c:numCache>
                <c:formatCode>General</c:formatCode>
                <c:ptCount val="64"/>
                <c:pt idx="0">
                  <c:v>8.3000000000000007</c:v>
                </c:pt>
                <c:pt idx="1">
                  <c:v>8.5</c:v>
                </c:pt>
                <c:pt idx="2">
                  <c:v>8.4</c:v>
                </c:pt>
                <c:pt idx="3">
                  <c:v>8.8000000000000007</c:v>
                </c:pt>
                <c:pt idx="4">
                  <c:v>9</c:v>
                </c:pt>
                <c:pt idx="5">
                  <c:v>8.8000000000000007</c:v>
                </c:pt>
                <c:pt idx="6">
                  <c:v>8.9</c:v>
                </c:pt>
                <c:pt idx="7">
                  <c:v>8.9</c:v>
                </c:pt>
                <c:pt idx="8">
                  <c:v>8.6999999999999993</c:v>
                </c:pt>
                <c:pt idx="9">
                  <c:v>8.8000000000000007</c:v>
                </c:pt>
                <c:pt idx="10">
                  <c:v>9</c:v>
                </c:pt>
                <c:pt idx="11">
                  <c:v>9</c:v>
                </c:pt>
                <c:pt idx="12">
                  <c:v>9.1</c:v>
                </c:pt>
                <c:pt idx="13">
                  <c:v>8.9</c:v>
                </c:pt>
                <c:pt idx="14">
                  <c:v>8.8000000000000007</c:v>
                </c:pt>
                <c:pt idx="15">
                  <c:v>8.4</c:v>
                </c:pt>
                <c:pt idx="16">
                  <c:v>8.4</c:v>
                </c:pt>
                <c:pt idx="17">
                  <c:v>8.1</c:v>
                </c:pt>
                <c:pt idx="18">
                  <c:v>7.9</c:v>
                </c:pt>
                <c:pt idx="19">
                  <c:v>7.5</c:v>
                </c:pt>
                <c:pt idx="20">
                  <c:v>7.2</c:v>
                </c:pt>
                <c:pt idx="21">
                  <c:v>7.3</c:v>
                </c:pt>
                <c:pt idx="22">
                  <c:v>7.4</c:v>
                </c:pt>
                <c:pt idx="23">
                  <c:v>7.8</c:v>
                </c:pt>
                <c:pt idx="24">
                  <c:v>8.6</c:v>
                </c:pt>
                <c:pt idx="25">
                  <c:v>9.1999999999999993</c:v>
                </c:pt>
                <c:pt idx="26">
                  <c:v>9.1999999999999993</c:v>
                </c:pt>
                <c:pt idx="27">
                  <c:v>9.5</c:v>
                </c:pt>
                <c:pt idx="28">
                  <c:v>9.4</c:v>
                </c:pt>
                <c:pt idx="29">
                  <c:v>9.3000000000000007</c:v>
                </c:pt>
                <c:pt idx="30">
                  <c:v>9.1999999999999993</c:v>
                </c:pt>
                <c:pt idx="31">
                  <c:v>9.1999999999999993</c:v>
                </c:pt>
                <c:pt idx="32">
                  <c:v>9.1</c:v>
                </c:pt>
                <c:pt idx="33">
                  <c:v>9.1</c:v>
                </c:pt>
                <c:pt idx="34">
                  <c:v>9.1999999999999993</c:v>
                </c:pt>
                <c:pt idx="35">
                  <c:v>9.3000000000000007</c:v>
                </c:pt>
                <c:pt idx="36">
                  <c:v>9.5</c:v>
                </c:pt>
                <c:pt idx="37">
                  <c:v>9.6999999999999993</c:v>
                </c:pt>
                <c:pt idx="38">
                  <c:v>9.8000000000000007</c:v>
                </c:pt>
                <c:pt idx="39">
                  <c:v>10.1</c:v>
                </c:pt>
                <c:pt idx="40">
                  <c:v>10.3</c:v>
                </c:pt>
                <c:pt idx="41">
                  <c:v>10.4</c:v>
                </c:pt>
                <c:pt idx="42">
                  <c:v>10.3</c:v>
                </c:pt>
                <c:pt idx="43">
                  <c:v>10.1</c:v>
                </c:pt>
                <c:pt idx="44">
                  <c:v>10.199999999999999</c:v>
                </c:pt>
                <c:pt idx="45">
                  <c:v>10.199999999999999</c:v>
                </c:pt>
                <c:pt idx="46">
                  <c:v>10.3</c:v>
                </c:pt>
                <c:pt idx="47">
                  <c:v>10.4</c:v>
                </c:pt>
                <c:pt idx="48">
                  <c:v>10.3</c:v>
                </c:pt>
                <c:pt idx="49">
                  <c:v>10.5</c:v>
                </c:pt>
                <c:pt idx="50">
                  <c:v>10.4</c:v>
                </c:pt>
                <c:pt idx="51">
                  <c:v>10.199999999999999</c:v>
                </c:pt>
                <c:pt idx="52">
                  <c:v>10.199999999999999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9.6</c:v>
                </c:pt>
                <c:pt idx="57">
                  <c:v>9.4</c:v>
                </c:pt>
                <c:pt idx="58">
                  <c:v>9.6</c:v>
                </c:pt>
                <c:pt idx="59">
                  <c:v>9</c:v>
                </c:pt>
                <c:pt idx="60">
                  <c:v>9.1999999999999993</c:v>
                </c:pt>
                <c:pt idx="61">
                  <c:v>9.1</c:v>
                </c:pt>
                <c:pt idx="62">
                  <c:v>9.1</c:v>
                </c:pt>
                <c:pt idx="63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60-4CEC-8EBA-5FAAE784C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33824"/>
        <c:axId val="102339712"/>
      </c:lineChart>
      <c:catAx>
        <c:axId val="10233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2339712"/>
        <c:crosses val="autoZero"/>
        <c:auto val="1"/>
        <c:lblAlgn val="ctr"/>
        <c:lblOffset val="100"/>
        <c:noMultiLvlLbl val="0"/>
      </c:catAx>
      <c:valAx>
        <c:axId val="102339712"/>
        <c:scaling>
          <c:orientation val="minMax"/>
          <c:max val="12"/>
          <c:min val="2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2333824"/>
        <c:crosses val="autoZero"/>
        <c:crossBetween val="between"/>
        <c:majorUnit val="2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605228815671783"/>
          <c:y val="7.0778467702108064E-2"/>
          <c:w val="0.20451648851156176"/>
          <c:h val="9.901660812483005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8271675537764E-2"/>
          <c:y val="4.8906638210264787E-2"/>
          <c:w val="0.88142160945736492"/>
          <c:h val="0.82982799131885276"/>
        </c:manualLayout>
      </c:layout>
      <c:lineChart>
        <c:grouping val="standard"/>
        <c:varyColors val="0"/>
        <c:ser>
          <c:idx val="0"/>
          <c:order val="0"/>
          <c:tx>
            <c:strRef>
              <c:f>[6]graphtxchom!$B$5:$B$6</c:f>
              <c:strCache>
                <c:ptCount val="1"/>
                <c:pt idx="0">
                  <c:v>55 ans ou plus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[6]graphtxchom!$A$7:$A$71</c:f>
              <c:strCache>
                <c:ptCount val="65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</c:strCache>
            </c:strRef>
          </c:cat>
          <c:val>
            <c:numRef>
              <c:f>[6]graphtxchom!$B$7:$B$71</c:f>
              <c:numCache>
                <c:formatCode>General</c:formatCode>
                <c:ptCount val="65"/>
                <c:pt idx="0">
                  <c:v>4.1421799999999998</c:v>
                </c:pt>
                <c:pt idx="1">
                  <c:v>4.0126499999999998</c:v>
                </c:pt>
                <c:pt idx="2">
                  <c:v>4.2205399999999997</c:v>
                </c:pt>
                <c:pt idx="3">
                  <c:v>4.5565899999999999</c:v>
                </c:pt>
                <c:pt idx="4">
                  <c:v>4.8960400000000002</c:v>
                </c:pt>
                <c:pt idx="5">
                  <c:v>4.8796200000000001</c:v>
                </c:pt>
                <c:pt idx="6">
                  <c:v>4.44109</c:v>
                </c:pt>
                <c:pt idx="7">
                  <c:v>4.5612000000000004</c:v>
                </c:pt>
                <c:pt idx="8">
                  <c:v>4.3025900000000004</c:v>
                </c:pt>
                <c:pt idx="9">
                  <c:v>4.3036500000000002</c:v>
                </c:pt>
                <c:pt idx="10">
                  <c:v>4.54603</c:v>
                </c:pt>
                <c:pt idx="11">
                  <c:v>4.4863</c:v>
                </c:pt>
                <c:pt idx="12">
                  <c:v>4.6234299999999999</c:v>
                </c:pt>
                <c:pt idx="13">
                  <c:v>5.0306199999999999</c:v>
                </c:pt>
                <c:pt idx="14">
                  <c:v>5.0056799999999999</c:v>
                </c:pt>
                <c:pt idx="15">
                  <c:v>4.72926</c:v>
                </c:pt>
                <c:pt idx="16">
                  <c:v>5.1993</c:v>
                </c:pt>
                <c:pt idx="17">
                  <c:v>4.1461899999999998</c:v>
                </c:pt>
                <c:pt idx="18">
                  <c:v>3.8257400000000001</c:v>
                </c:pt>
                <c:pt idx="19">
                  <c:v>3.7306699999999999</c:v>
                </c:pt>
                <c:pt idx="20">
                  <c:v>3.7081200000000001</c:v>
                </c:pt>
                <c:pt idx="21">
                  <c:v>3.8176700000000001</c:v>
                </c:pt>
                <c:pt idx="22">
                  <c:v>3.98569</c:v>
                </c:pt>
                <c:pt idx="23">
                  <c:v>4.2192499999999997</c:v>
                </c:pt>
                <c:pt idx="24">
                  <c:v>4.7626099999999996</c:v>
                </c:pt>
                <c:pt idx="25">
                  <c:v>5.6408899999999997</c:v>
                </c:pt>
                <c:pt idx="26">
                  <c:v>5.0187999999999997</c:v>
                </c:pt>
                <c:pt idx="27">
                  <c:v>5.7922399999999996</c:v>
                </c:pt>
                <c:pt idx="28">
                  <c:v>5.6578999999999997</c:v>
                </c:pt>
                <c:pt idx="29">
                  <c:v>5.6422600000000003</c:v>
                </c:pt>
                <c:pt idx="30">
                  <c:v>5.6168699999999996</c:v>
                </c:pt>
                <c:pt idx="31">
                  <c:v>5.5843999999999996</c:v>
                </c:pt>
                <c:pt idx="32">
                  <c:v>5.4426800000000002</c:v>
                </c:pt>
                <c:pt idx="33">
                  <c:v>5.4537500000000003</c:v>
                </c:pt>
                <c:pt idx="34">
                  <c:v>5.5498099999999999</c:v>
                </c:pt>
                <c:pt idx="35">
                  <c:v>5.4513499999999997</c:v>
                </c:pt>
                <c:pt idx="36">
                  <c:v>5.5329100000000002</c:v>
                </c:pt>
                <c:pt idx="37">
                  <c:v>6.0289799999999998</c:v>
                </c:pt>
                <c:pt idx="38">
                  <c:v>5.8039199999999997</c:v>
                </c:pt>
                <c:pt idx="39">
                  <c:v>6.24824</c:v>
                </c:pt>
                <c:pt idx="40">
                  <c:v>6.7118000000000002</c:v>
                </c:pt>
                <c:pt idx="41">
                  <c:v>6.6191700000000004</c:v>
                </c:pt>
                <c:pt idx="42">
                  <c:v>6.9151600000000002</c:v>
                </c:pt>
                <c:pt idx="43">
                  <c:v>6.7817600000000002</c:v>
                </c:pt>
                <c:pt idx="44">
                  <c:v>7.05762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98-4F73-ADF6-37170D0AC5F9}"/>
            </c:ext>
          </c:extLst>
        </c:ser>
        <c:ser>
          <c:idx val="2"/>
          <c:order val="1"/>
          <c:tx>
            <c:strRef>
              <c:f>[6]graphtxchom!$C$5:$C$6</c:f>
              <c:strCache>
                <c:ptCount val="1"/>
                <c:pt idx="0">
                  <c:v>55 ans ou plus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[6]graphtxchom!$A$7:$A$71</c:f>
              <c:strCache>
                <c:ptCount val="65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</c:strCache>
            </c:strRef>
          </c:cat>
          <c:val>
            <c:numRef>
              <c:f>[6]graphtxchom!$C$7:$C$71</c:f>
              <c:numCache>
                <c:formatCode>General</c:formatCode>
                <c:ptCount val="65"/>
                <c:pt idx="44">
                  <c:v>7.1627299999999998</c:v>
                </c:pt>
                <c:pt idx="45">
                  <c:v>7.1475</c:v>
                </c:pt>
                <c:pt idx="46">
                  <c:v>7.1137199999999998</c:v>
                </c:pt>
                <c:pt idx="47">
                  <c:v>7.1743199999999998</c:v>
                </c:pt>
                <c:pt idx="48">
                  <c:v>6.5723399999999996</c:v>
                </c:pt>
                <c:pt idx="49">
                  <c:v>7.3338900000000002</c:v>
                </c:pt>
                <c:pt idx="50">
                  <c:v>7.2147199999999998</c:v>
                </c:pt>
                <c:pt idx="51">
                  <c:v>6.9468500000000004</c:v>
                </c:pt>
                <c:pt idx="52">
                  <c:v>6.6022100000000004</c:v>
                </c:pt>
                <c:pt idx="53">
                  <c:v>6.8401699999999996</c:v>
                </c:pt>
                <c:pt idx="54">
                  <c:v>7.0774699999999999</c:v>
                </c:pt>
                <c:pt idx="55">
                  <c:v>6.9668900000000002</c:v>
                </c:pt>
                <c:pt idx="56">
                  <c:v>6.60304</c:v>
                </c:pt>
                <c:pt idx="57">
                  <c:v>6.0324799999999996</c:v>
                </c:pt>
                <c:pt idx="58">
                  <c:v>6.2820799999999997</c:v>
                </c:pt>
                <c:pt idx="59">
                  <c:v>6.0457799999999997</c:v>
                </c:pt>
                <c:pt idx="60">
                  <c:v>6.3960600000000003</c:v>
                </c:pt>
                <c:pt idx="61">
                  <c:v>6.5442600000000004</c:v>
                </c:pt>
                <c:pt idx="62">
                  <c:v>6.4683099999999998</c:v>
                </c:pt>
                <c:pt idx="63">
                  <c:v>6.5836600000000001</c:v>
                </c:pt>
                <c:pt idx="64">
                  <c:v>6.7019500000000001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8-4F73-ADF6-37170D0AC5F9}"/>
            </c:ext>
          </c:extLst>
        </c:ser>
        <c:ser>
          <c:idx val="3"/>
          <c:order val="2"/>
          <c:tx>
            <c:strRef>
              <c:f>[6]graphtxchom!$D$5:$D$6</c:f>
              <c:strCache>
                <c:ptCount val="1"/>
                <c:pt idx="0">
                  <c:v>Ensemble des actifs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[6]graphtxchom!$A$7:$A$71</c:f>
              <c:strCache>
                <c:ptCount val="65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</c:strCache>
            </c:strRef>
          </c:cat>
          <c:val>
            <c:numRef>
              <c:f>[6]graphtxchom!$D$7:$D$71</c:f>
              <c:numCache>
                <c:formatCode>General</c:formatCode>
                <c:ptCount val="65"/>
                <c:pt idx="0">
                  <c:v>8.3000000000000007</c:v>
                </c:pt>
                <c:pt idx="1">
                  <c:v>8.5</c:v>
                </c:pt>
                <c:pt idx="2">
                  <c:v>8.4</c:v>
                </c:pt>
                <c:pt idx="3">
                  <c:v>8.8000000000000007</c:v>
                </c:pt>
                <c:pt idx="4">
                  <c:v>9</c:v>
                </c:pt>
                <c:pt idx="5">
                  <c:v>8.8000000000000007</c:v>
                </c:pt>
                <c:pt idx="6">
                  <c:v>8.9</c:v>
                </c:pt>
                <c:pt idx="7">
                  <c:v>8.9</c:v>
                </c:pt>
                <c:pt idx="8">
                  <c:v>8.6999999999999993</c:v>
                </c:pt>
                <c:pt idx="9">
                  <c:v>8.8000000000000007</c:v>
                </c:pt>
                <c:pt idx="10">
                  <c:v>9</c:v>
                </c:pt>
                <c:pt idx="11">
                  <c:v>9</c:v>
                </c:pt>
                <c:pt idx="12">
                  <c:v>9.1</c:v>
                </c:pt>
                <c:pt idx="13">
                  <c:v>8.9</c:v>
                </c:pt>
                <c:pt idx="14">
                  <c:v>8.8000000000000007</c:v>
                </c:pt>
                <c:pt idx="15">
                  <c:v>8.4</c:v>
                </c:pt>
                <c:pt idx="16">
                  <c:v>8.4</c:v>
                </c:pt>
                <c:pt idx="17">
                  <c:v>8.1</c:v>
                </c:pt>
                <c:pt idx="18">
                  <c:v>7.9</c:v>
                </c:pt>
                <c:pt idx="19">
                  <c:v>7.5</c:v>
                </c:pt>
                <c:pt idx="20">
                  <c:v>7.2</c:v>
                </c:pt>
                <c:pt idx="21">
                  <c:v>7.3</c:v>
                </c:pt>
                <c:pt idx="22">
                  <c:v>7.4</c:v>
                </c:pt>
                <c:pt idx="23">
                  <c:v>7.8</c:v>
                </c:pt>
                <c:pt idx="24">
                  <c:v>8.6</c:v>
                </c:pt>
                <c:pt idx="25">
                  <c:v>9.1999999999999993</c:v>
                </c:pt>
                <c:pt idx="26">
                  <c:v>9.1999999999999993</c:v>
                </c:pt>
                <c:pt idx="27">
                  <c:v>9.5</c:v>
                </c:pt>
                <c:pt idx="28">
                  <c:v>9.4</c:v>
                </c:pt>
                <c:pt idx="29">
                  <c:v>9.3000000000000007</c:v>
                </c:pt>
                <c:pt idx="30">
                  <c:v>9.1999999999999993</c:v>
                </c:pt>
                <c:pt idx="31">
                  <c:v>9.1999999999999993</c:v>
                </c:pt>
                <c:pt idx="32">
                  <c:v>9.1</c:v>
                </c:pt>
                <c:pt idx="33">
                  <c:v>9.1</c:v>
                </c:pt>
                <c:pt idx="34">
                  <c:v>9.1999999999999993</c:v>
                </c:pt>
                <c:pt idx="35">
                  <c:v>9.3000000000000007</c:v>
                </c:pt>
                <c:pt idx="36">
                  <c:v>9.5</c:v>
                </c:pt>
                <c:pt idx="37">
                  <c:v>9.6999999999999993</c:v>
                </c:pt>
                <c:pt idx="38">
                  <c:v>9.8000000000000007</c:v>
                </c:pt>
                <c:pt idx="39">
                  <c:v>10.1</c:v>
                </c:pt>
                <c:pt idx="40">
                  <c:v>10.3</c:v>
                </c:pt>
                <c:pt idx="41">
                  <c:v>10.4</c:v>
                </c:pt>
                <c:pt idx="42">
                  <c:v>10.3</c:v>
                </c:pt>
                <c:pt idx="43">
                  <c:v>10.1</c:v>
                </c:pt>
                <c:pt idx="44">
                  <c:v>10.199999999999999</c:v>
                </c:pt>
                <c:pt idx="45">
                  <c:v>10.199999999999999</c:v>
                </c:pt>
                <c:pt idx="46">
                  <c:v>10.3</c:v>
                </c:pt>
                <c:pt idx="47">
                  <c:v>10.4</c:v>
                </c:pt>
                <c:pt idx="48">
                  <c:v>10.3</c:v>
                </c:pt>
                <c:pt idx="49">
                  <c:v>10.5</c:v>
                </c:pt>
                <c:pt idx="50">
                  <c:v>10.4</c:v>
                </c:pt>
                <c:pt idx="51">
                  <c:v>10.199999999999999</c:v>
                </c:pt>
                <c:pt idx="52">
                  <c:v>10.199999999999999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9.6</c:v>
                </c:pt>
                <c:pt idx="57">
                  <c:v>9.5</c:v>
                </c:pt>
                <c:pt idx="58">
                  <c:v>9.6</c:v>
                </c:pt>
                <c:pt idx="59">
                  <c:v>8.9</c:v>
                </c:pt>
                <c:pt idx="60">
                  <c:v>9.1999999999999993</c:v>
                </c:pt>
                <c:pt idx="61">
                  <c:v>9.1</c:v>
                </c:pt>
                <c:pt idx="62">
                  <c:v>9.1</c:v>
                </c:pt>
                <c:pt idx="63">
                  <c:v>8.8000000000000007</c:v>
                </c:pt>
                <c:pt idx="64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98-4F73-ADF6-37170D0AC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449920"/>
        <c:axId val="102451456"/>
      </c:lineChart>
      <c:catAx>
        <c:axId val="10244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2451456"/>
        <c:crosses val="autoZero"/>
        <c:auto val="1"/>
        <c:lblAlgn val="ctr"/>
        <c:lblOffset val="100"/>
        <c:noMultiLvlLbl val="0"/>
      </c:catAx>
      <c:valAx>
        <c:axId val="102451456"/>
        <c:scaling>
          <c:orientation val="minMax"/>
          <c:max val="12"/>
          <c:min val="2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2449920"/>
        <c:crosses val="autoZero"/>
        <c:crossBetween val="between"/>
        <c:majorUnit val="2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605228815671783"/>
          <c:y val="7.0778467702108064E-2"/>
          <c:w val="0.20451648851156176"/>
          <c:h val="9.901660812483005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20519362453992E-2"/>
          <c:y val="4.8906625762422766E-2"/>
          <c:w val="0.88142160945736492"/>
          <c:h val="0.82982799131885276"/>
        </c:manualLayout>
      </c:layout>
      <c:lineChart>
        <c:grouping val="standard"/>
        <c:varyColors val="0"/>
        <c:ser>
          <c:idx val="0"/>
          <c:order val="0"/>
          <c:tx>
            <c:strRef>
              <c:f>[4]graphtxchom!$B$5:$B$6</c:f>
              <c:strCache>
                <c:ptCount val="1"/>
                <c:pt idx="0">
                  <c:v>55 ans ou plus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[4]graphtxchom!$A$7:$A$72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[4]graphtxchom!$B$7:$B$72</c:f>
              <c:numCache>
                <c:formatCode>General</c:formatCode>
                <c:ptCount val="66"/>
                <c:pt idx="0">
                  <c:v>4.1421799999999998</c:v>
                </c:pt>
                <c:pt idx="1">
                  <c:v>4.0126499999999998</c:v>
                </c:pt>
                <c:pt idx="2">
                  <c:v>4.2205399999999997</c:v>
                </c:pt>
                <c:pt idx="3">
                  <c:v>4.5565899999999999</c:v>
                </c:pt>
                <c:pt idx="4">
                  <c:v>4.8960400000000002</c:v>
                </c:pt>
                <c:pt idx="5">
                  <c:v>4.8796200000000001</c:v>
                </c:pt>
                <c:pt idx="6">
                  <c:v>4.44109</c:v>
                </c:pt>
                <c:pt idx="7">
                  <c:v>4.5612000000000004</c:v>
                </c:pt>
                <c:pt idx="8">
                  <c:v>4.3025900000000004</c:v>
                </c:pt>
                <c:pt idx="9">
                  <c:v>4.3036599999999998</c:v>
                </c:pt>
                <c:pt idx="10">
                  <c:v>4.54603</c:v>
                </c:pt>
                <c:pt idx="11">
                  <c:v>4.4863</c:v>
                </c:pt>
                <c:pt idx="12">
                  <c:v>4.6234299999999999</c:v>
                </c:pt>
                <c:pt idx="13">
                  <c:v>5.0306199999999999</c:v>
                </c:pt>
                <c:pt idx="14">
                  <c:v>5.0056799999999999</c:v>
                </c:pt>
                <c:pt idx="15">
                  <c:v>4.72926</c:v>
                </c:pt>
                <c:pt idx="16">
                  <c:v>5.1992900000000004</c:v>
                </c:pt>
                <c:pt idx="17">
                  <c:v>4.1462000000000003</c:v>
                </c:pt>
                <c:pt idx="18">
                  <c:v>3.8257400000000001</c:v>
                </c:pt>
                <c:pt idx="19">
                  <c:v>3.7306699999999999</c:v>
                </c:pt>
                <c:pt idx="20">
                  <c:v>3.7081200000000001</c:v>
                </c:pt>
                <c:pt idx="21">
                  <c:v>3.8176800000000002</c:v>
                </c:pt>
                <c:pt idx="22">
                  <c:v>3.98569</c:v>
                </c:pt>
                <c:pt idx="23">
                  <c:v>4.2192400000000001</c:v>
                </c:pt>
                <c:pt idx="24">
                  <c:v>4.7625900000000003</c:v>
                </c:pt>
                <c:pt idx="25">
                  <c:v>5.64093</c:v>
                </c:pt>
                <c:pt idx="26">
                  <c:v>5.0187999999999997</c:v>
                </c:pt>
                <c:pt idx="27">
                  <c:v>5.7922200000000004</c:v>
                </c:pt>
                <c:pt idx="28">
                  <c:v>5.6578499999999998</c:v>
                </c:pt>
                <c:pt idx="29">
                  <c:v>5.6423399999999999</c:v>
                </c:pt>
                <c:pt idx="30">
                  <c:v>5.6169000000000002</c:v>
                </c:pt>
                <c:pt idx="31">
                  <c:v>5.5843600000000002</c:v>
                </c:pt>
                <c:pt idx="32">
                  <c:v>5.44259</c:v>
                </c:pt>
                <c:pt idx="33">
                  <c:v>5.4538500000000001</c:v>
                </c:pt>
                <c:pt idx="34">
                  <c:v>5.5499000000000001</c:v>
                </c:pt>
                <c:pt idx="35">
                  <c:v>5.4513699999999998</c:v>
                </c:pt>
                <c:pt idx="36">
                  <c:v>5.5325499999999996</c:v>
                </c:pt>
                <c:pt idx="37">
                  <c:v>6.0293200000000002</c:v>
                </c:pt>
                <c:pt idx="38">
                  <c:v>5.8041299999999998</c:v>
                </c:pt>
                <c:pt idx="39">
                  <c:v>6.2481600000000004</c:v>
                </c:pt>
                <c:pt idx="40">
                  <c:v>6.7110300000000001</c:v>
                </c:pt>
                <c:pt idx="41">
                  <c:v>6.6199700000000004</c:v>
                </c:pt>
                <c:pt idx="42">
                  <c:v>6.9157200000000003</c:v>
                </c:pt>
                <c:pt idx="43">
                  <c:v>6.7813400000000001</c:v>
                </c:pt>
                <c:pt idx="44">
                  <c:v>7.0555199999999996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9-46A9-83A6-6131E1356942}"/>
            </c:ext>
          </c:extLst>
        </c:ser>
        <c:ser>
          <c:idx val="2"/>
          <c:order val="1"/>
          <c:tx>
            <c:strRef>
              <c:f>[4]graphtxchom!$C$5:$C$6</c:f>
              <c:strCache>
                <c:ptCount val="1"/>
                <c:pt idx="0">
                  <c:v>55 ans ou plus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[4]graphtxchom!$A$7:$A$72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[4]graphtxchom!$C$7:$C$72</c:f>
              <c:numCache>
                <c:formatCode>General</c:formatCode>
                <c:ptCount val="66"/>
                <c:pt idx="44">
                  <c:v>7.1593299999999997</c:v>
                </c:pt>
                <c:pt idx="45">
                  <c:v>7.1526800000000001</c:v>
                </c:pt>
                <c:pt idx="46">
                  <c:v>7.1136100000000004</c:v>
                </c:pt>
                <c:pt idx="47">
                  <c:v>7.1723699999999999</c:v>
                </c:pt>
                <c:pt idx="48">
                  <c:v>6.56745</c:v>
                </c:pt>
                <c:pt idx="49">
                  <c:v>7.3438299999999996</c:v>
                </c:pt>
                <c:pt idx="50">
                  <c:v>7.2148000000000003</c:v>
                </c:pt>
                <c:pt idx="51">
                  <c:v>6.9435599999999997</c:v>
                </c:pt>
                <c:pt idx="52">
                  <c:v>6.5909500000000003</c:v>
                </c:pt>
                <c:pt idx="53">
                  <c:v>6.8600700000000003</c:v>
                </c:pt>
                <c:pt idx="54">
                  <c:v>7.0756500000000004</c:v>
                </c:pt>
                <c:pt idx="55">
                  <c:v>6.9620100000000003</c:v>
                </c:pt>
                <c:pt idx="56">
                  <c:v>6.58589</c:v>
                </c:pt>
                <c:pt idx="57">
                  <c:v>6.0577500000000004</c:v>
                </c:pt>
                <c:pt idx="58">
                  <c:v>6.2800399999999996</c:v>
                </c:pt>
                <c:pt idx="59">
                  <c:v>6.0407400000000004</c:v>
                </c:pt>
                <c:pt idx="60">
                  <c:v>6.3722500000000002</c:v>
                </c:pt>
                <c:pt idx="61">
                  <c:v>6.5818599999999998</c:v>
                </c:pt>
                <c:pt idx="62">
                  <c:v>6.4641000000000002</c:v>
                </c:pt>
                <c:pt idx="63">
                  <c:v>6.5780200000000004</c:v>
                </c:pt>
                <c:pt idx="64">
                  <c:v>6.6750100000000003</c:v>
                </c:pt>
                <c:pt idx="65">
                  <c:v>6.5082000000000004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A9-46A9-83A6-6131E1356942}"/>
            </c:ext>
          </c:extLst>
        </c:ser>
        <c:ser>
          <c:idx val="3"/>
          <c:order val="2"/>
          <c:tx>
            <c:strRef>
              <c:f>[4]graphtxchom!$D$5:$D$6</c:f>
              <c:strCache>
                <c:ptCount val="1"/>
                <c:pt idx="0">
                  <c:v>Ensemble des actifs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[4]graphtxchom!$A$7:$A$72</c:f>
              <c:strCache>
                <c:ptCount val="66"/>
                <c:pt idx="0">
                  <c:v>2003Q1</c:v>
                </c:pt>
                <c:pt idx="1">
                  <c:v>2003Q2</c:v>
                </c:pt>
                <c:pt idx="2">
                  <c:v>2003Q3</c:v>
                </c:pt>
                <c:pt idx="3">
                  <c:v>2003Q4</c:v>
                </c:pt>
                <c:pt idx="4">
                  <c:v>2004Q1</c:v>
                </c:pt>
                <c:pt idx="5">
                  <c:v>2004Q2</c:v>
                </c:pt>
                <c:pt idx="6">
                  <c:v>2004Q3</c:v>
                </c:pt>
                <c:pt idx="7">
                  <c:v>2004Q4</c:v>
                </c:pt>
                <c:pt idx="8">
                  <c:v>2005Q1</c:v>
                </c:pt>
                <c:pt idx="9">
                  <c:v>2005Q2</c:v>
                </c:pt>
                <c:pt idx="10">
                  <c:v>2005Q3</c:v>
                </c:pt>
                <c:pt idx="11">
                  <c:v>2005Q4</c:v>
                </c:pt>
                <c:pt idx="12">
                  <c:v>2006Q1</c:v>
                </c:pt>
                <c:pt idx="13">
                  <c:v>2006Q2</c:v>
                </c:pt>
                <c:pt idx="14">
                  <c:v>2006Q3</c:v>
                </c:pt>
                <c:pt idx="15">
                  <c:v>2006Q4</c:v>
                </c:pt>
                <c:pt idx="16">
                  <c:v>2007Q1</c:v>
                </c:pt>
                <c:pt idx="17">
                  <c:v>2007Q2</c:v>
                </c:pt>
                <c:pt idx="18">
                  <c:v>2007Q3</c:v>
                </c:pt>
                <c:pt idx="19">
                  <c:v>2007Q4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  <c:pt idx="33">
                  <c:v>2011Q2</c:v>
                </c:pt>
                <c:pt idx="34">
                  <c:v>2011Q3</c:v>
                </c:pt>
                <c:pt idx="35">
                  <c:v>2011Q4</c:v>
                </c:pt>
                <c:pt idx="36">
                  <c:v>2012Q1</c:v>
                </c:pt>
                <c:pt idx="37">
                  <c:v>2012Q2</c:v>
                </c:pt>
                <c:pt idx="38">
                  <c:v>2012Q3</c:v>
                </c:pt>
                <c:pt idx="39">
                  <c:v>2012Q4</c:v>
                </c:pt>
                <c:pt idx="40">
                  <c:v>2013Q1</c:v>
                </c:pt>
                <c:pt idx="41">
                  <c:v>2013Q2</c:v>
                </c:pt>
                <c:pt idx="42">
                  <c:v>2013Q3</c:v>
                </c:pt>
                <c:pt idx="43">
                  <c:v>2013Q4</c:v>
                </c:pt>
                <c:pt idx="44">
                  <c:v>2014Q1</c:v>
                </c:pt>
                <c:pt idx="45">
                  <c:v>2014Q2</c:v>
                </c:pt>
                <c:pt idx="46">
                  <c:v>2014Q3</c:v>
                </c:pt>
                <c:pt idx="47">
                  <c:v>2014Q4</c:v>
                </c:pt>
                <c:pt idx="48">
                  <c:v>2015Q1</c:v>
                </c:pt>
                <c:pt idx="49">
                  <c:v>2015Q2</c:v>
                </c:pt>
                <c:pt idx="50">
                  <c:v>2015Q3</c:v>
                </c:pt>
                <c:pt idx="51">
                  <c:v>2015Q4</c:v>
                </c:pt>
                <c:pt idx="52">
                  <c:v>2016Q1</c:v>
                </c:pt>
                <c:pt idx="53">
                  <c:v>2016Q2</c:v>
                </c:pt>
                <c:pt idx="54">
                  <c:v>2016Q3</c:v>
                </c:pt>
                <c:pt idx="55">
                  <c:v>2016Q4</c:v>
                </c:pt>
                <c:pt idx="56">
                  <c:v>2017Q1</c:v>
                </c:pt>
                <c:pt idx="57">
                  <c:v>2017Q2</c:v>
                </c:pt>
                <c:pt idx="58">
                  <c:v>2017Q3</c:v>
                </c:pt>
                <c:pt idx="59">
                  <c:v>2017Q4</c:v>
                </c:pt>
                <c:pt idx="60">
                  <c:v>2018Q1</c:v>
                </c:pt>
                <c:pt idx="61">
                  <c:v>2018Q2</c:v>
                </c:pt>
                <c:pt idx="62">
                  <c:v>2018Q3</c:v>
                </c:pt>
                <c:pt idx="63">
                  <c:v>2018Q4</c:v>
                </c:pt>
                <c:pt idx="64">
                  <c:v>2019Q1</c:v>
                </c:pt>
                <c:pt idx="65">
                  <c:v>2019Q2</c:v>
                </c:pt>
              </c:strCache>
            </c:strRef>
          </c:cat>
          <c:val>
            <c:numRef>
              <c:f>[4]graphtxchom!$D$7:$D$72</c:f>
              <c:numCache>
                <c:formatCode>General</c:formatCode>
                <c:ptCount val="66"/>
                <c:pt idx="0">
                  <c:v>8.3000000000000007</c:v>
                </c:pt>
                <c:pt idx="1">
                  <c:v>8.5</c:v>
                </c:pt>
                <c:pt idx="2">
                  <c:v>8.4</c:v>
                </c:pt>
                <c:pt idx="3">
                  <c:v>8.8000000000000007</c:v>
                </c:pt>
                <c:pt idx="4">
                  <c:v>9</c:v>
                </c:pt>
                <c:pt idx="5">
                  <c:v>8.8000000000000007</c:v>
                </c:pt>
                <c:pt idx="6">
                  <c:v>8.9</c:v>
                </c:pt>
                <c:pt idx="7">
                  <c:v>8.9</c:v>
                </c:pt>
                <c:pt idx="8">
                  <c:v>8.6999999999999993</c:v>
                </c:pt>
                <c:pt idx="9">
                  <c:v>8.8000000000000007</c:v>
                </c:pt>
                <c:pt idx="10">
                  <c:v>9</c:v>
                </c:pt>
                <c:pt idx="11">
                  <c:v>9</c:v>
                </c:pt>
                <c:pt idx="12">
                  <c:v>9.1</c:v>
                </c:pt>
                <c:pt idx="13">
                  <c:v>8.9</c:v>
                </c:pt>
                <c:pt idx="14">
                  <c:v>8.8000000000000007</c:v>
                </c:pt>
                <c:pt idx="15">
                  <c:v>8.4</c:v>
                </c:pt>
                <c:pt idx="16">
                  <c:v>8.4</c:v>
                </c:pt>
                <c:pt idx="17">
                  <c:v>8.1</c:v>
                </c:pt>
                <c:pt idx="18">
                  <c:v>7.9</c:v>
                </c:pt>
                <c:pt idx="19">
                  <c:v>7.5</c:v>
                </c:pt>
                <c:pt idx="20">
                  <c:v>7.2</c:v>
                </c:pt>
                <c:pt idx="21">
                  <c:v>7.3</c:v>
                </c:pt>
                <c:pt idx="22">
                  <c:v>7.4</c:v>
                </c:pt>
                <c:pt idx="23">
                  <c:v>7.8</c:v>
                </c:pt>
                <c:pt idx="24">
                  <c:v>8.6</c:v>
                </c:pt>
                <c:pt idx="25">
                  <c:v>9.1999999999999993</c:v>
                </c:pt>
                <c:pt idx="26">
                  <c:v>9.1999999999999993</c:v>
                </c:pt>
                <c:pt idx="27">
                  <c:v>9.5</c:v>
                </c:pt>
                <c:pt idx="28">
                  <c:v>9.4</c:v>
                </c:pt>
                <c:pt idx="29">
                  <c:v>9.3000000000000007</c:v>
                </c:pt>
                <c:pt idx="30">
                  <c:v>9.1999999999999993</c:v>
                </c:pt>
                <c:pt idx="31">
                  <c:v>9.1999999999999993</c:v>
                </c:pt>
                <c:pt idx="32">
                  <c:v>9.1</c:v>
                </c:pt>
                <c:pt idx="33">
                  <c:v>9.1</c:v>
                </c:pt>
                <c:pt idx="34">
                  <c:v>9.1999999999999993</c:v>
                </c:pt>
                <c:pt idx="35">
                  <c:v>9.3000000000000007</c:v>
                </c:pt>
                <c:pt idx="36">
                  <c:v>9.5</c:v>
                </c:pt>
                <c:pt idx="37">
                  <c:v>9.6999999999999993</c:v>
                </c:pt>
                <c:pt idx="38">
                  <c:v>9.8000000000000007</c:v>
                </c:pt>
                <c:pt idx="39">
                  <c:v>10.1</c:v>
                </c:pt>
                <c:pt idx="40">
                  <c:v>10.3</c:v>
                </c:pt>
                <c:pt idx="41">
                  <c:v>10.4</c:v>
                </c:pt>
                <c:pt idx="42">
                  <c:v>10.3</c:v>
                </c:pt>
                <c:pt idx="43">
                  <c:v>10.1</c:v>
                </c:pt>
                <c:pt idx="44">
                  <c:v>10.1</c:v>
                </c:pt>
                <c:pt idx="45">
                  <c:v>10.199999999999999</c:v>
                </c:pt>
                <c:pt idx="46">
                  <c:v>10.3</c:v>
                </c:pt>
                <c:pt idx="47">
                  <c:v>10.4</c:v>
                </c:pt>
                <c:pt idx="48">
                  <c:v>10.3</c:v>
                </c:pt>
                <c:pt idx="49">
                  <c:v>10.5</c:v>
                </c:pt>
                <c:pt idx="50">
                  <c:v>10.4</c:v>
                </c:pt>
                <c:pt idx="51">
                  <c:v>10.199999999999999</c:v>
                </c:pt>
                <c:pt idx="52">
                  <c:v>10.199999999999999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9.6</c:v>
                </c:pt>
                <c:pt idx="57">
                  <c:v>9.5</c:v>
                </c:pt>
                <c:pt idx="58">
                  <c:v>9.6</c:v>
                </c:pt>
                <c:pt idx="59">
                  <c:v>8.9</c:v>
                </c:pt>
                <c:pt idx="60">
                  <c:v>9.1999999999999993</c:v>
                </c:pt>
                <c:pt idx="61">
                  <c:v>9.1</c:v>
                </c:pt>
                <c:pt idx="62">
                  <c:v>9.1</c:v>
                </c:pt>
                <c:pt idx="63">
                  <c:v>8.8000000000000007</c:v>
                </c:pt>
                <c:pt idx="64">
                  <c:v>8.6999999999999993</c:v>
                </c:pt>
                <c:pt idx="6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A9-46A9-83A6-6131E1356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487936"/>
        <c:axId val="102489472"/>
      </c:lineChart>
      <c:catAx>
        <c:axId val="10248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2489472"/>
        <c:crosses val="autoZero"/>
        <c:auto val="1"/>
        <c:lblAlgn val="ctr"/>
        <c:lblOffset val="100"/>
        <c:noMultiLvlLbl val="0"/>
      </c:catAx>
      <c:valAx>
        <c:axId val="102489472"/>
        <c:scaling>
          <c:orientation val="minMax"/>
          <c:max val="12"/>
          <c:min val="2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2487936"/>
        <c:crosses val="autoZero"/>
        <c:crossBetween val="between"/>
        <c:majorUnit val="2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605228815671783"/>
          <c:y val="7.0778467702108064E-2"/>
          <c:w val="0.20451648851156176"/>
          <c:h val="9.901660812483005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 i="0" baseline="0">
                <a:effectLst/>
              </a:rPr>
              <a:t>Entrées cumulées des 55 ans et plus dans le secteur non marchand (CUI-CAE et PEC)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17811111111111111"/>
          <c:y val="6.138096291564235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41451583818403"/>
          <c:y val="4.2087507382985744E-2"/>
          <c:w val="0.86626139817629177"/>
          <c:h val="0.86195286195286192"/>
        </c:manualLayout>
      </c:layout>
      <c:lineChart>
        <c:grouping val="standard"/>
        <c:varyColors val="0"/>
        <c:ser>
          <c:idx val="2"/>
          <c:order val="0"/>
          <c:tx>
            <c:v>2014</c:v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val>
            <c:numRef>
              <c:f>'Graphiques 4 et 5'!$D$5:$D$16</c:f>
              <c:numCache>
                <c:formatCode>#,##0</c:formatCode>
                <c:ptCount val="12"/>
                <c:pt idx="0">
                  <c:v>1766</c:v>
                </c:pt>
                <c:pt idx="1">
                  <c:v>3072</c:v>
                </c:pt>
                <c:pt idx="2">
                  <c:v>4546</c:v>
                </c:pt>
                <c:pt idx="3">
                  <c:v>6117</c:v>
                </c:pt>
                <c:pt idx="4">
                  <c:v>7551</c:v>
                </c:pt>
                <c:pt idx="5">
                  <c:v>8847</c:v>
                </c:pt>
                <c:pt idx="6">
                  <c:v>9692</c:v>
                </c:pt>
                <c:pt idx="7">
                  <c:v>10313</c:v>
                </c:pt>
                <c:pt idx="8">
                  <c:v>11632</c:v>
                </c:pt>
                <c:pt idx="9">
                  <c:v>12336</c:v>
                </c:pt>
                <c:pt idx="10">
                  <c:v>13291</c:v>
                </c:pt>
                <c:pt idx="11">
                  <c:v>14401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'Graphiques seniors'!#REF!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2D4-4982-A190-68299614A309}"/>
            </c:ext>
          </c:extLst>
        </c:ser>
        <c:ser>
          <c:idx val="0"/>
          <c:order val="1"/>
          <c:tx>
            <c:strRef>
              <c:f>'Graphiques 4 et 5'!$F$3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accent4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val>
            <c:numRef>
              <c:f>'Graphiques 4 et 5'!$F$5:$F$16</c:f>
              <c:numCache>
                <c:formatCode>#,##0</c:formatCode>
                <c:ptCount val="12"/>
                <c:pt idx="0">
                  <c:v>950</c:v>
                </c:pt>
                <c:pt idx="1">
                  <c:v>1622</c:v>
                </c:pt>
                <c:pt idx="2">
                  <c:v>2265</c:v>
                </c:pt>
                <c:pt idx="3">
                  <c:v>2905</c:v>
                </c:pt>
                <c:pt idx="4">
                  <c:v>3559</c:v>
                </c:pt>
                <c:pt idx="5">
                  <c:v>4239</c:v>
                </c:pt>
                <c:pt idx="6">
                  <c:v>4807</c:v>
                </c:pt>
                <c:pt idx="7">
                  <c:v>5405</c:v>
                </c:pt>
                <c:pt idx="8">
                  <c:v>6851</c:v>
                </c:pt>
                <c:pt idx="9">
                  <c:v>7689</c:v>
                </c:pt>
                <c:pt idx="10">
                  <c:v>8564</c:v>
                </c:pt>
                <c:pt idx="11">
                  <c:v>9270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'Graphiques seniors'!#REF!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2D4-4982-A190-68299614A309}"/>
            </c:ext>
          </c:extLst>
        </c:ser>
        <c:ser>
          <c:idx val="3"/>
          <c:order val="2"/>
          <c:tx>
            <c:strRef>
              <c:f>'Graphiques 4 et 5'!$G$3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'Graphiques 4 et 5'!$H$5:$H$16</c:f>
              <c:numCache>
                <c:formatCode>#,##0</c:formatCode>
                <c:ptCount val="12"/>
                <c:pt idx="0">
                  <c:v>948</c:v>
                </c:pt>
                <c:pt idx="1">
                  <c:v>1432</c:v>
                </c:pt>
                <c:pt idx="2">
                  <c:v>2021</c:v>
                </c:pt>
                <c:pt idx="3">
                  <c:v>2654</c:v>
                </c:pt>
                <c:pt idx="4">
                  <c:v>3224</c:v>
                </c:pt>
                <c:pt idx="5">
                  <c:v>3816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'Graphiques seniors'!#REF!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2D4-4982-A190-68299614A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89600"/>
        <c:axId val="103712256"/>
      </c:lineChart>
      <c:catAx>
        <c:axId val="1036896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371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712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3689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 i="0" baseline="0">
                <a:effectLst/>
              </a:rPr>
              <a:t>Part des 55 ans et plus parmi les entrées dans le secteur non marchand (CUI-CAE et PEC)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7.4755144112286037E-2"/>
          <c:y val="3.16400042719745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6931768421659599E-2"/>
          <c:y val="4.2087507382985744E-2"/>
          <c:w val="0.9087441048602537"/>
          <c:h val="0.86195286195286192"/>
        </c:manualLayout>
      </c:layout>
      <c:lineChart>
        <c:grouping val="standard"/>
        <c:varyColors val="0"/>
        <c:ser>
          <c:idx val="2"/>
          <c:order val="0"/>
          <c:tx>
            <c:v>2014</c:v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val>
            <c:numRef>
              <c:f>'Graphiques 4 et 5'!$C$37:$C$48</c:f>
              <c:numCache>
                <c:formatCode>0.0</c:formatCode>
                <c:ptCount val="12"/>
                <c:pt idx="0">
                  <c:v>12.392982456140352</c:v>
                </c:pt>
                <c:pt idx="1">
                  <c:v>12.716650438169424</c:v>
                </c:pt>
                <c:pt idx="2">
                  <c:v>11.834604576475311</c:v>
                </c:pt>
                <c:pt idx="3">
                  <c:v>13.065535595475716</c:v>
                </c:pt>
                <c:pt idx="4">
                  <c:v>12.664488209838382</c:v>
                </c:pt>
                <c:pt idx="5">
                  <c:v>12.770989357508869</c:v>
                </c:pt>
                <c:pt idx="6">
                  <c:v>12.257035102988105</c:v>
                </c:pt>
                <c:pt idx="7">
                  <c:v>11.111111111111111</c:v>
                </c:pt>
                <c:pt idx="8">
                  <c:v>12.701011073663937</c:v>
                </c:pt>
                <c:pt idx="9">
                  <c:v>15.623612960497116</c:v>
                </c:pt>
                <c:pt idx="10">
                  <c:v>15.876974231088944</c:v>
                </c:pt>
                <c:pt idx="11">
                  <c:v>14.365212889866703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'Graphiques seniors'!#REF!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10A-4DD9-B5C3-428DAFEE3F5D}"/>
            </c:ext>
          </c:extLst>
        </c:ser>
        <c:ser>
          <c:idx val="0"/>
          <c:order val="1"/>
          <c:tx>
            <c:strRef>
              <c:f>'Graphiques 4 et 5'!$F$3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accent4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val>
            <c:numRef>
              <c:f>'Graphiques 4 et 5'!$E$37:$E$48</c:f>
              <c:numCache>
                <c:formatCode>0.0</c:formatCode>
                <c:ptCount val="12"/>
                <c:pt idx="0">
                  <c:v>17.025089605734767</c:v>
                </c:pt>
                <c:pt idx="1">
                  <c:v>15.782057303898544</c:v>
                </c:pt>
                <c:pt idx="2">
                  <c:v>15.694410544300707</c:v>
                </c:pt>
                <c:pt idx="3">
                  <c:v>14.327289008282964</c:v>
                </c:pt>
                <c:pt idx="4">
                  <c:v>13.585375986705442</c:v>
                </c:pt>
                <c:pt idx="5">
                  <c:v>12.388413190016397</c:v>
                </c:pt>
                <c:pt idx="6">
                  <c:v>12.241379310344827</c:v>
                </c:pt>
                <c:pt idx="7">
                  <c:v>9.5679999999999996</c:v>
                </c:pt>
                <c:pt idx="8">
                  <c:v>11.452558213210835</c:v>
                </c:pt>
                <c:pt idx="9">
                  <c:v>11.158455392809588</c:v>
                </c:pt>
                <c:pt idx="10">
                  <c:v>12.423683089592503</c:v>
                </c:pt>
                <c:pt idx="11">
                  <c:v>11.310477411086191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'Graphiques seniors'!#REF!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10A-4DD9-B5C3-428DAFEE3F5D}"/>
            </c:ext>
          </c:extLst>
        </c:ser>
        <c:ser>
          <c:idx val="3"/>
          <c:order val="2"/>
          <c:tx>
            <c:strRef>
              <c:f>'Graphiques 4 et 5'!$G$35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'Graphiques 4 et 5'!$G$37:$G$48</c:f>
              <c:numCache>
                <c:formatCode>0.0</c:formatCode>
                <c:ptCount val="12"/>
                <c:pt idx="0">
                  <c:v>12.975636463180948</c:v>
                </c:pt>
                <c:pt idx="1">
                  <c:v>11.300490310530002</c:v>
                </c:pt>
                <c:pt idx="2">
                  <c:v>11.448007774538386</c:v>
                </c:pt>
                <c:pt idx="3">
                  <c:v>12.198882250915398</c:v>
                </c:pt>
                <c:pt idx="4">
                  <c:v>12.4101894186806</c:v>
                </c:pt>
                <c:pt idx="5">
                  <c:v>13.05690339655933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'Graphiques seniors'!#REF!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10A-4DD9-B5C3-428DAFE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22272"/>
        <c:axId val="103253120"/>
      </c:lineChart>
      <c:catAx>
        <c:axId val="1032222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325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253120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3222272"/>
        <c:crosses val="autoZero"/>
        <c:crossBetween val="between"/>
        <c:maj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75" workbookViewId="0"/>
  </sheetViews>
  <pageMargins left="0.7" right="0.7" top="0.75" bottom="0.75" header="0.3" footer="0.3"/>
  <pageSetup paperSize="9" orientation="landscape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8" workbookViewId="0"/>
  </sheetViews>
  <pageMargins left="0.78740157499999996" right="0.78740157499999996" top="0.984251969" bottom="0.984251969" header="0.4921259845" footer="0.4921259845"/>
  <pageSetup paperSize="9" orientation="landscape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8" workbookViewId="0"/>
  </sheetViews>
  <pageMargins left="0.78740157499999996" right="0.78740157499999996" top="0.984251969" bottom="0.984251969" header="0.4921259845" footer="0.4921259845"/>
  <pageSetup paperSize="9" orientation="landscape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8" workbookViewId="0"/>
  </sheetViews>
  <pageMargins left="0.78740157499999996" right="0.78740157499999996" top="0.984251969" bottom="0.984251969" header="0.4921259845" footer="0.4921259845"/>
  <pageSetup paperSize="9" orientation="landscape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4</xdr:row>
      <xdr:rowOff>133350</xdr:rowOff>
    </xdr:from>
    <xdr:to>
      <xdr:col>14</xdr:col>
      <xdr:colOff>514350</xdr:colOff>
      <xdr:row>32</xdr:row>
      <xdr:rowOff>19050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0.14979</cdr:x>
      <cdr:y>0.09487</cdr:y>
    </cdr:from>
    <cdr:to>
      <cdr:x>0.23708</cdr:x>
      <cdr:y>0.1641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21556" y="440532"/>
          <a:ext cx="595312" cy="321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0.87605</cdr:x>
      <cdr:y>0.06923</cdr:y>
    </cdr:from>
    <cdr:to>
      <cdr:x>0.98219</cdr:x>
      <cdr:y>0.14821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974556" y="321470"/>
          <a:ext cx="723900" cy="36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0.92877</cdr:x>
      <cdr:y>0.21449</cdr:y>
    </cdr:from>
    <cdr:to>
      <cdr:x>0.98114</cdr:x>
      <cdr:y>0.28465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6334119" y="993929"/>
          <a:ext cx="357158" cy="325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8,5</a:t>
          </a:r>
        </a:p>
      </cdr:txBody>
    </cdr:sp>
  </cdr:relSizeAnchor>
  <cdr:relSizeAnchor xmlns:cdr="http://schemas.openxmlformats.org/drawingml/2006/chartDrawing">
    <cdr:from>
      <cdr:x>0.91096</cdr:x>
      <cdr:y>0.41528</cdr:y>
    </cdr:from>
    <cdr:to>
      <cdr:x>0.97067</cdr:x>
      <cdr:y>0.4712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212636" y="1924383"/>
          <a:ext cx="407216" cy="25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6,5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0.67353</cdr:x>
      <cdr:y>0.38398</cdr:y>
    </cdr:from>
    <cdr:to>
      <cdr:x>0.67388</cdr:x>
      <cdr:y>0.52874</cdr:y>
    </cdr:to>
    <cdr:cxnSp macro="">
      <cdr:nvCxnSpPr>
        <cdr:cNvPr id="7" name="Connecteur droit 6"/>
        <cdr:cNvCxnSpPr/>
      </cdr:nvCxnSpPr>
      <cdr:spPr>
        <a:xfrm xmlns:a="http://schemas.openxmlformats.org/drawingml/2006/main" flipH="1">
          <a:off x="4593414" y="1779346"/>
          <a:ext cx="2387" cy="6708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619126</xdr:colOff>
      <xdr:row>1</xdr:row>
      <xdr:rowOff>73025</xdr:rowOff>
    </xdr:from>
    <xdr:to>
      <xdr:col>16</xdr:col>
      <xdr:colOff>619126</xdr:colOff>
      <xdr:row>21</xdr:row>
      <xdr:rowOff>52917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539750</xdr:colOff>
      <xdr:row>1</xdr:row>
      <xdr:rowOff>10583</xdr:rowOff>
    </xdr:from>
    <xdr:to>
      <xdr:col>23</xdr:col>
      <xdr:colOff>608541</xdr:colOff>
      <xdr:row>21</xdr:row>
      <xdr:rowOff>21166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164041</xdr:colOff>
      <xdr:row>25</xdr:row>
      <xdr:rowOff>178857</xdr:rowOff>
    </xdr:from>
    <xdr:to>
      <xdr:col>17</xdr:col>
      <xdr:colOff>164041</xdr:colOff>
      <xdr:row>44</xdr:row>
      <xdr:rowOff>74082</xdr:rowOff>
    </xdr:to>
    <xdr:graphicFrame macro="">
      <xdr:nvGraphicFramePr>
        <xdr:cNvPr id="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15875</xdr:colOff>
      <xdr:row>25</xdr:row>
      <xdr:rowOff>295275</xdr:rowOff>
    </xdr:from>
    <xdr:to>
      <xdr:col>24</xdr:col>
      <xdr:colOff>15875</xdr:colOff>
      <xdr:row>44</xdr:row>
      <xdr:rowOff>116417</xdr:rowOff>
    </xdr:to>
    <xdr:graphicFrame macro="">
      <xdr:nvGraphicFramePr>
        <xdr:cNvPr id="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0.79575</cdr:x>
      <cdr:y>0.17925</cdr:y>
    </cdr:from>
    <cdr:to>
      <cdr:x>0.884</cdr:x>
      <cdr:y>0.24625</cdr:y>
    </cdr:to>
    <cdr:sp macro="" textlink="">
      <cdr:nvSpPr>
        <cdr:cNvPr id="1947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4190" y="949104"/>
          <a:ext cx="553102" cy="400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0.62131</cdr:x>
      <cdr:y>0.24065</cdr:y>
    </cdr:from>
    <cdr:to>
      <cdr:x>0.74653</cdr:x>
      <cdr:y>0.24863</cdr:y>
    </cdr:to>
    <cdr:sp macro="" textlink="">
      <cdr:nvSpPr>
        <cdr:cNvPr id="10" name="Line 4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40631" y="789794"/>
          <a:ext cx="572492" cy="261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accent3">
              <a:lumMod val="75000"/>
            </a:schemeClr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0.4909</cdr:x>
      <cdr:y>0.252</cdr:y>
    </cdr:from>
    <cdr:to>
      <cdr:x>0.62915</cdr:x>
      <cdr:y>0.33275</cdr:y>
    </cdr:to>
    <cdr:sp macro="" textlink="">
      <cdr:nvSpPr>
        <cdr:cNvPr id="12" name="Text Box 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4383" y="827029"/>
          <a:ext cx="632079" cy="2650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chemeClr val="accent3">
                  <a:lumMod val="75000"/>
                </a:schemeClr>
              </a:solidFill>
              <a:latin typeface="Arial"/>
              <a:cs typeface="Arial"/>
            </a:rPr>
            <a:t>2017</a:t>
          </a:r>
        </a:p>
      </cdr:txBody>
    </cdr:sp>
  </cdr:relSizeAnchor>
  <cdr:relSizeAnchor xmlns:cdr="http://schemas.openxmlformats.org/drawingml/2006/chartDrawing">
    <cdr:from>
      <cdr:x>0.87384</cdr:x>
      <cdr:y>0.49195</cdr:y>
    </cdr:from>
    <cdr:to>
      <cdr:x>0.88078</cdr:x>
      <cdr:y>0.59191</cdr:y>
    </cdr:to>
    <cdr:sp macro="" textlink="">
      <cdr:nvSpPr>
        <cdr:cNvPr id="9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995207" y="1583298"/>
          <a:ext cx="31729" cy="321710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 type="arrow" w="med" len="med"/>
        </a:ln>
        <a:extLst xmlns:a="http://schemas.openxmlformats.org/drawingml/2006/main"/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0.77506</cdr:x>
      <cdr:y>0.6178</cdr:y>
    </cdr:from>
    <cdr:to>
      <cdr:x>0.9261</cdr:x>
      <cdr:y>0.68482</cdr:y>
    </cdr:to>
    <cdr:sp macro="" textlink="">
      <cdr:nvSpPr>
        <cdr:cNvPr id="11" name="Text Box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3578" y="1988310"/>
          <a:ext cx="690555" cy="2156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chemeClr val="accent4">
                  <a:lumMod val="75000"/>
                </a:schemeClr>
              </a:solidFill>
              <a:latin typeface="Arial"/>
              <a:cs typeface="Arial"/>
            </a:rPr>
            <a:t> 2018</a:t>
          </a:r>
          <a:endParaRPr lang="fr-FR" sz="1300" b="1" i="0" u="none" strike="noStrike" baseline="0">
            <a:solidFill>
              <a:schemeClr val="accent4">
                <a:lumMod val="75000"/>
              </a:schemeClr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1300" b="1" i="0" u="none" strike="noStrike" baseline="0">
            <a:solidFill>
              <a:srgbClr val="FF66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0.47801</cdr:x>
      <cdr:y>0.7742</cdr:y>
    </cdr:from>
    <cdr:to>
      <cdr:x>0.51736</cdr:x>
      <cdr:y>0.80598</cdr:y>
    </cdr:to>
    <cdr:sp macro="" textlink="">
      <cdr:nvSpPr>
        <cdr:cNvPr id="13" name="Line 4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185457" y="2491683"/>
          <a:ext cx="179917" cy="1022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chemeClr val="tx2">
              <a:lumMod val="60000"/>
              <a:lumOff val="40000"/>
            </a:schemeClr>
          </a:solidFill>
          <a:round/>
          <a:headEnd/>
          <a:tailEnd type="arrow" w="lg" len="lg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0.54255</cdr:x>
      <cdr:y>0.79372</cdr:y>
    </cdr:from>
    <cdr:to>
      <cdr:x>0.69359</cdr:x>
      <cdr:y>0.86074</cdr:y>
    </cdr:to>
    <cdr:sp macro="" textlink="">
      <cdr:nvSpPr>
        <cdr:cNvPr id="14" name="Text Box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0530" y="2554510"/>
          <a:ext cx="690555" cy="2156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 2019</a:t>
          </a:r>
          <a:endParaRPr lang="fr-FR" sz="1300" b="1" i="0" u="none" strike="noStrike" baseline="0">
            <a:solidFill>
              <a:schemeClr val="tx2">
                <a:lumMod val="60000"/>
                <a:lumOff val="40000"/>
              </a:schemeClr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1300" b="1" i="0" u="none" strike="noStrike" baseline="0">
            <a:solidFill>
              <a:srgbClr val="FF6600"/>
            </a:solidFill>
            <a:latin typeface="Arial"/>
            <a:cs typeface="Arial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0.79525</cdr:x>
      <cdr:y>0.1765</cdr:y>
    </cdr:from>
    <cdr:to>
      <cdr:x>0.8835</cdr:x>
      <cdr:y>0.24375</cdr:y>
    </cdr:to>
    <cdr:sp macro="" textlink="">
      <cdr:nvSpPr>
        <cdr:cNvPr id="1947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4190" y="949104"/>
          <a:ext cx="553102" cy="400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0.40313</cdr:x>
      <cdr:y>0.39088</cdr:y>
    </cdr:from>
    <cdr:to>
      <cdr:x>0.42189</cdr:x>
      <cdr:y>0.54919</cdr:y>
    </cdr:to>
    <cdr:sp macro="" textlink="">
      <cdr:nvSpPr>
        <cdr:cNvPr id="10" name="Line 4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70864" y="1270000"/>
          <a:ext cx="87054" cy="5143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accent3">
              <a:lumMod val="75000"/>
            </a:schemeClr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0.32761</cdr:x>
      <cdr:y>0.58329</cdr:y>
    </cdr:from>
    <cdr:to>
      <cdr:x>0.46586</cdr:x>
      <cdr:y>0.66404</cdr:y>
    </cdr:to>
    <cdr:sp macro="" textlink="">
      <cdr:nvSpPr>
        <cdr:cNvPr id="12" name="Text Box 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0384" y="1895172"/>
          <a:ext cx="641589" cy="262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chemeClr val="accent3">
                  <a:lumMod val="75000"/>
                </a:schemeClr>
              </a:solidFill>
              <a:latin typeface="Arial"/>
              <a:cs typeface="Arial"/>
            </a:rPr>
            <a:t>2017</a:t>
          </a:r>
        </a:p>
      </cdr:txBody>
    </cdr:sp>
  </cdr:relSizeAnchor>
  <cdr:relSizeAnchor xmlns:cdr="http://schemas.openxmlformats.org/drawingml/2006/chartDrawing">
    <cdr:from>
      <cdr:x>0.83996</cdr:x>
      <cdr:y>0.434</cdr:y>
    </cdr:from>
    <cdr:to>
      <cdr:x>0.85975</cdr:x>
      <cdr:y>0.557</cdr:y>
    </cdr:to>
    <cdr:sp macro="" textlink="">
      <cdr:nvSpPr>
        <cdr:cNvPr id="9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898079" y="1410117"/>
          <a:ext cx="91838" cy="399633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 type="arrow" w="med" len="med"/>
        </a:ln>
        <a:extLst xmlns:a="http://schemas.openxmlformats.org/drawingml/2006/main"/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0.70225</cdr:x>
      <cdr:y>0.56286</cdr:y>
    </cdr:from>
    <cdr:to>
      <cdr:x>0.85329</cdr:x>
      <cdr:y>0.62988</cdr:y>
    </cdr:to>
    <cdr:sp macro="" textlink="">
      <cdr:nvSpPr>
        <cdr:cNvPr id="11" name="Text Box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9012" y="1828790"/>
          <a:ext cx="700945" cy="2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chemeClr val="accent4">
                  <a:lumMod val="75000"/>
                </a:schemeClr>
              </a:solidFill>
              <a:latin typeface="Arial"/>
              <a:cs typeface="Arial"/>
            </a:rPr>
            <a:t> 2018</a:t>
          </a:r>
          <a:endParaRPr lang="fr-FR" sz="1300" b="1" i="0" u="none" strike="noStrike" baseline="0">
            <a:solidFill>
              <a:schemeClr val="accent4">
                <a:lumMod val="75000"/>
              </a:schemeClr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1300" b="1" i="0" u="none" strike="noStrike" baseline="0">
            <a:solidFill>
              <a:srgbClr val="FF66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0.19156</cdr:x>
      <cdr:y>0.42997</cdr:y>
    </cdr:from>
    <cdr:to>
      <cdr:x>0.1984</cdr:x>
      <cdr:y>0.54072</cdr:y>
    </cdr:to>
    <cdr:sp macro="" textlink="">
      <cdr:nvSpPr>
        <cdr:cNvPr id="13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89012" y="1396996"/>
          <a:ext cx="31738" cy="35983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>
              <a:lumMod val="60000"/>
              <a:lumOff val="40000"/>
            </a:schemeClr>
          </a:solidFill>
          <a:headEnd/>
          <a:tailEnd type="arrow" w="med" len="med"/>
        </a:ln>
        <a:extLst xmlns:a="http://schemas.openxmlformats.org/drawingml/2006/main"/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0.11295</cdr:x>
      <cdr:y>0.57211</cdr:y>
    </cdr:from>
    <cdr:to>
      <cdr:x>0.26399</cdr:x>
      <cdr:y>0.63913</cdr:y>
    </cdr:to>
    <cdr:sp macro="" textlink="">
      <cdr:nvSpPr>
        <cdr:cNvPr id="14" name="Text Box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4195" y="1858821"/>
          <a:ext cx="700945" cy="2177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/>
              <a:cs typeface="Arial"/>
            </a:rPr>
            <a:t> 2019</a:t>
          </a:r>
          <a:endParaRPr lang="fr-FR" sz="1300" b="1" i="0" u="none" strike="noStrike" baseline="0">
            <a:solidFill>
              <a:schemeClr val="tx2">
                <a:lumMod val="60000"/>
                <a:lumOff val="40000"/>
              </a:schemeClr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1300" b="1" i="0" u="none" strike="noStrike" baseline="0">
            <a:solidFill>
              <a:srgbClr val="FF66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0.79525</cdr:x>
      <cdr:y>0.1765</cdr:y>
    </cdr:from>
    <cdr:to>
      <cdr:x>0.8835</cdr:x>
      <cdr:y>0.24375</cdr:y>
    </cdr:to>
    <cdr:sp macro="" textlink="">
      <cdr:nvSpPr>
        <cdr:cNvPr id="1947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4190" y="949104"/>
          <a:ext cx="553102" cy="400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0.66915</cdr:x>
      <cdr:y>0.48765</cdr:y>
    </cdr:from>
    <cdr:to>
      <cdr:x>0.73633</cdr:x>
      <cdr:y>0.63704</cdr:y>
    </cdr:to>
    <cdr:sp macro="" textlink="">
      <cdr:nvSpPr>
        <cdr:cNvPr id="10" name="Line 4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059369" y="1636531"/>
          <a:ext cx="307147" cy="501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accent3">
              <a:lumMod val="75000"/>
            </a:schemeClr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0.67618</cdr:x>
      <cdr:y>0.6571</cdr:y>
    </cdr:from>
    <cdr:to>
      <cdr:x>0.81443</cdr:x>
      <cdr:y>0.73785</cdr:y>
    </cdr:to>
    <cdr:sp macro="" textlink="">
      <cdr:nvSpPr>
        <cdr:cNvPr id="12" name="Text Box 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1501" y="2205210"/>
          <a:ext cx="632079" cy="270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chemeClr val="accent3">
                  <a:lumMod val="75000"/>
                </a:schemeClr>
              </a:solidFill>
              <a:latin typeface="Arial"/>
              <a:cs typeface="Arial"/>
            </a:rPr>
            <a:t>2017</a:t>
          </a:r>
        </a:p>
      </cdr:txBody>
    </cdr:sp>
  </cdr:relSizeAnchor>
  <cdr:relSizeAnchor xmlns:cdr="http://schemas.openxmlformats.org/drawingml/2006/chartDrawing">
    <cdr:from>
      <cdr:x>0.68865</cdr:x>
      <cdr:y>0.22737</cdr:y>
    </cdr:from>
    <cdr:to>
      <cdr:x>0.76472</cdr:x>
      <cdr:y>0.25672</cdr:y>
    </cdr:to>
    <cdr:sp macro="" textlink="">
      <cdr:nvSpPr>
        <cdr:cNvPr id="9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48522" y="666313"/>
          <a:ext cx="347792" cy="86011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 type="arrow" w="med" len="med"/>
        </a:ln>
        <a:extLst xmlns:a="http://schemas.openxmlformats.org/drawingml/2006/main"/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0.56239</cdr:x>
      <cdr:y>0.18664</cdr:y>
    </cdr:from>
    <cdr:to>
      <cdr:x>0.71343</cdr:x>
      <cdr:y>0.25366</cdr:y>
    </cdr:to>
    <cdr:sp macro="" textlink="">
      <cdr:nvSpPr>
        <cdr:cNvPr id="11" name="Text Box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1230" y="626347"/>
          <a:ext cx="690555" cy="224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chemeClr val="accent4">
                  <a:lumMod val="75000"/>
                </a:schemeClr>
              </a:solidFill>
              <a:latin typeface="Arial"/>
              <a:cs typeface="Arial"/>
            </a:rPr>
            <a:t> 2018</a:t>
          </a:r>
          <a:endParaRPr lang="fr-FR" sz="1300" b="1" i="0" u="none" strike="noStrike" baseline="0">
            <a:solidFill>
              <a:schemeClr val="accent4">
                <a:lumMod val="75000"/>
              </a:schemeClr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1300" b="1" i="0" u="none" strike="noStrike" baseline="0">
            <a:solidFill>
              <a:srgbClr val="FF66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0.37454</cdr:x>
      <cdr:y>0.47598</cdr:y>
    </cdr:from>
    <cdr:to>
      <cdr:x>0.45061</cdr:x>
      <cdr:y>0.50533</cdr:y>
    </cdr:to>
    <cdr:sp macro="" textlink="">
      <cdr:nvSpPr>
        <cdr:cNvPr id="7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12383" y="1394884"/>
          <a:ext cx="347792" cy="86011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 type="arrow" w="med" len="med"/>
        </a:ln>
        <a:ex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0.22407</cdr:x>
      <cdr:y>0.36764</cdr:y>
    </cdr:from>
    <cdr:to>
      <cdr:x>0.37511</cdr:x>
      <cdr:y>0.43466</cdr:y>
    </cdr:to>
    <cdr:sp macro="" textlink="">
      <cdr:nvSpPr>
        <cdr:cNvPr id="8" name="Text Box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4467" y="1077383"/>
          <a:ext cx="690555" cy="196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chemeClr val="accent1"/>
              </a:solidFill>
              <a:latin typeface="Arial"/>
              <a:cs typeface="Arial"/>
            </a:rPr>
            <a:t> 2019</a:t>
          </a:r>
          <a:endParaRPr lang="fr-FR" sz="1300" b="1" i="0" u="none" strike="noStrike" baseline="0">
            <a:solidFill>
              <a:schemeClr val="accent1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1300" b="1" i="0" u="none" strike="noStrike" baseline="0">
            <a:solidFill>
              <a:srgbClr val="FF6600"/>
            </a:solidFill>
            <a:latin typeface="Arial"/>
            <a:cs typeface="Arial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0.79525</cdr:x>
      <cdr:y>0.1765</cdr:y>
    </cdr:from>
    <cdr:to>
      <cdr:x>0.8835</cdr:x>
      <cdr:y>0.24375</cdr:y>
    </cdr:to>
    <cdr:sp macro="" textlink="">
      <cdr:nvSpPr>
        <cdr:cNvPr id="1947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4190" y="949104"/>
          <a:ext cx="553102" cy="400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0.46357</cdr:x>
      <cdr:y>0.58078</cdr:y>
    </cdr:from>
    <cdr:to>
      <cdr:x>0.50261</cdr:x>
      <cdr:y>0.70971</cdr:y>
    </cdr:to>
    <cdr:sp macro="" textlink="">
      <cdr:nvSpPr>
        <cdr:cNvPr id="10" name="Line 4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19438" y="1725348"/>
          <a:ext cx="178491" cy="3830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accent3">
              <a:lumMod val="75000"/>
            </a:schemeClr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0.33412</cdr:x>
      <cdr:y>0.68651</cdr:y>
    </cdr:from>
    <cdr:to>
      <cdr:x>0.47237</cdr:x>
      <cdr:y>0.76726</cdr:y>
    </cdr:to>
    <cdr:sp macro="" textlink="">
      <cdr:nvSpPr>
        <cdr:cNvPr id="12" name="Text Box 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7578" y="2253046"/>
          <a:ext cx="632079" cy="265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chemeClr val="accent3">
                  <a:lumMod val="75000"/>
                </a:schemeClr>
              </a:solidFill>
              <a:latin typeface="Arial"/>
              <a:cs typeface="Arial"/>
            </a:rPr>
            <a:t>2017</a:t>
          </a:r>
        </a:p>
      </cdr:txBody>
    </cdr:sp>
  </cdr:relSizeAnchor>
  <cdr:relSizeAnchor xmlns:cdr="http://schemas.openxmlformats.org/drawingml/2006/chartDrawing">
    <cdr:from>
      <cdr:x>0.81134</cdr:x>
      <cdr:y>0.34296</cdr:y>
    </cdr:from>
    <cdr:to>
      <cdr:x>0.87172</cdr:x>
      <cdr:y>0.45823</cdr:y>
    </cdr:to>
    <cdr:sp macro="" textlink="">
      <cdr:nvSpPr>
        <cdr:cNvPr id="9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709438" y="1125573"/>
          <a:ext cx="276057" cy="378303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 type="arrow" w="med" len="med"/>
        </a:ln>
        <a:extLst xmlns:a="http://schemas.openxmlformats.org/drawingml/2006/main"/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0.79281</cdr:x>
      <cdr:y>0.25181</cdr:y>
    </cdr:from>
    <cdr:to>
      <cdr:x>0.94385</cdr:x>
      <cdr:y>0.31883</cdr:y>
    </cdr:to>
    <cdr:sp macro="" textlink="">
      <cdr:nvSpPr>
        <cdr:cNvPr id="11" name="Text Box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4727" y="826413"/>
          <a:ext cx="690555" cy="2199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chemeClr val="accent4">
                  <a:lumMod val="75000"/>
                </a:schemeClr>
              </a:solidFill>
              <a:latin typeface="Arial"/>
              <a:cs typeface="Arial"/>
            </a:rPr>
            <a:t> 2018</a:t>
          </a:r>
          <a:endParaRPr lang="fr-FR" sz="1300" b="1" i="0" u="none" strike="noStrike" baseline="0">
            <a:solidFill>
              <a:schemeClr val="accent4">
                <a:lumMod val="75000"/>
              </a:schemeClr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1300" b="1" i="0" u="none" strike="noStrike" baseline="0">
            <a:solidFill>
              <a:srgbClr val="FF66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0.31667</cdr:x>
      <cdr:y>0.3021</cdr:y>
    </cdr:from>
    <cdr:to>
      <cdr:x>0.34375</cdr:x>
      <cdr:y>0.43</cdr:y>
    </cdr:to>
    <cdr:sp macro="" textlink="">
      <cdr:nvSpPr>
        <cdr:cNvPr id="7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47800" y="897466"/>
          <a:ext cx="123825" cy="379942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 type="arrow" w="med" len="med"/>
        </a:ln>
        <a:ex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0.15926</cdr:x>
      <cdr:y>0.2166</cdr:y>
    </cdr:from>
    <cdr:to>
      <cdr:x>0.3103</cdr:x>
      <cdr:y>0.28271</cdr:y>
    </cdr:to>
    <cdr:sp macro="" textlink="">
      <cdr:nvSpPr>
        <cdr:cNvPr id="8" name="Text Box 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33" y="643467"/>
          <a:ext cx="690555" cy="196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chemeClr val="accent1"/>
              </a:solidFill>
              <a:latin typeface="Arial"/>
              <a:cs typeface="Arial"/>
            </a:rPr>
            <a:t> 2019</a:t>
          </a:r>
          <a:endParaRPr lang="fr-FR" sz="1300" b="1" i="0" u="none" strike="noStrike" baseline="0">
            <a:solidFill>
              <a:schemeClr val="accent1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1300" b="1" i="0" u="none" strike="noStrike" baseline="0">
            <a:solidFill>
              <a:srgbClr val="FF6600"/>
            </a:solidFill>
            <a:latin typeface="Arial"/>
            <a:cs typeface="Arial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762000</xdr:colOff>
      <xdr:row>2</xdr:row>
      <xdr:rowOff>0</xdr:rowOff>
    </xdr:from>
    <xdr:to>
      <xdr:col>12</xdr:col>
      <xdr:colOff>723900</xdr:colOff>
      <xdr:row>39</xdr:row>
      <xdr:rowOff>57150</xdr:rowOff>
    </xdr:to>
    <xdr:graphicFrame macro="">
      <xdr:nvGraphicFramePr>
        <xdr:cNvPr id="2" name="Graphique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0.94368</cdr:x>
      <cdr:y>0.74451</cdr:y>
    </cdr:from>
    <cdr:to>
      <cdr:x>0.99757</cdr:x>
      <cdr:y>0.78879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784168" y="4543274"/>
          <a:ext cx="506488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chemeClr val="accent1">
                  <a:lumMod val="75000"/>
                </a:schemeClr>
              </a:solidFill>
            </a:rPr>
            <a:t>2007</a:t>
          </a:r>
        </a:p>
      </cdr:txBody>
    </cdr:sp>
  </cdr:relSizeAnchor>
  <cdr:relSizeAnchor xmlns:cdr="http://schemas.openxmlformats.org/drawingml/2006/chartDrawing">
    <cdr:from>
      <cdr:x>0.93996</cdr:x>
      <cdr:y>0.63422</cdr:y>
    </cdr:from>
    <cdr:to>
      <cdr:x>0.99409</cdr:x>
      <cdr:y>0.67874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8751811" y="3868359"/>
          <a:ext cx="506488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chemeClr val="accent2">
                  <a:lumMod val="75000"/>
                </a:schemeClr>
              </a:solidFill>
            </a:rPr>
            <a:t>2008</a:t>
          </a:r>
        </a:p>
      </cdr:txBody>
    </cdr:sp>
  </cdr:relSizeAnchor>
  <cdr:relSizeAnchor xmlns:cdr="http://schemas.openxmlformats.org/drawingml/2006/chartDrawing">
    <cdr:from>
      <cdr:x>0.94295</cdr:x>
      <cdr:y>0.33423</cdr:y>
    </cdr:from>
    <cdr:to>
      <cdr:x>0.99734</cdr:x>
      <cdr:y>0.379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8782049" y="2031395"/>
          <a:ext cx="506488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0.94295</cdr:x>
      <cdr:y>0.2907</cdr:y>
    </cdr:from>
    <cdr:to>
      <cdr:x>0.99734</cdr:x>
      <cdr:y>0.33547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8756460" y="1757340"/>
          <a:ext cx="505079" cy="270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0.94395</cdr:x>
      <cdr:y>0.19344</cdr:y>
    </cdr:from>
    <cdr:to>
      <cdr:x>0.99734</cdr:x>
      <cdr:y>0.23772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8782049" y="1162051"/>
          <a:ext cx="506488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chemeClr val="accent6">
                  <a:lumMod val="75000"/>
                </a:schemeClr>
              </a:solidFill>
            </a:rPr>
            <a:t>2012</a:t>
          </a:r>
        </a:p>
      </cdr:txBody>
    </cdr:sp>
  </cdr:relSizeAnchor>
  <cdr:relSizeAnchor xmlns:cdr="http://schemas.openxmlformats.org/drawingml/2006/chartDrawing">
    <cdr:from>
      <cdr:x>0.94427</cdr:x>
      <cdr:y>0.07578</cdr:y>
    </cdr:from>
    <cdr:to>
      <cdr:x>0.99815</cdr:x>
      <cdr:y>0.1213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8789610" y="451454"/>
          <a:ext cx="506488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chemeClr val="accent1">
                  <a:lumMod val="60000"/>
                  <a:lumOff val="40000"/>
                </a:schemeClr>
              </a:solidFill>
            </a:rPr>
            <a:t>2013</a:t>
          </a:r>
        </a:p>
      </cdr:txBody>
    </cdr:sp>
  </cdr:relSizeAnchor>
  <cdr:relSizeAnchor xmlns:cdr="http://schemas.openxmlformats.org/drawingml/2006/chartDrawing">
    <cdr:from>
      <cdr:x>0.94239</cdr:x>
      <cdr:y>0.03548</cdr:y>
    </cdr:from>
    <cdr:to>
      <cdr:x>0.99653</cdr:x>
      <cdr:y>0.08051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8774490" y="201990"/>
          <a:ext cx="506488" cy="27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chemeClr val="accent3">
                  <a:lumMod val="60000"/>
                  <a:lumOff val="40000"/>
                </a:schemeClr>
              </a:solidFill>
            </a:rPr>
            <a:t>2014</a:t>
          </a:r>
        </a:p>
      </cdr:txBody>
    </cdr:sp>
  </cdr:relSizeAnchor>
  <cdr:relSizeAnchor xmlns:cdr="http://schemas.openxmlformats.org/drawingml/2006/chartDrawing">
    <cdr:from>
      <cdr:x>0.68843</cdr:x>
      <cdr:y>0.23722</cdr:y>
    </cdr:from>
    <cdr:to>
      <cdr:x>0.74256</cdr:x>
      <cdr:y>0.28124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6391178" y="1434057"/>
          <a:ext cx="502527" cy="266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FF0000"/>
              </a:solidFill>
            </a:rPr>
            <a:t>2015</a:t>
          </a:r>
        </a:p>
      </cdr:txBody>
    </cdr:sp>
  </cdr:relSizeAnchor>
  <cdr:relSizeAnchor xmlns:cdr="http://schemas.openxmlformats.org/drawingml/2006/chartDrawing">
    <cdr:from>
      <cdr:x>0.95002</cdr:x>
      <cdr:y>0.14833</cdr:y>
    </cdr:from>
    <cdr:to>
      <cdr:x>1</cdr:x>
      <cdr:y>0.1906</cdr:y>
    </cdr:to>
    <cdr:sp macro="" textlink="">
      <cdr:nvSpPr>
        <cdr:cNvPr id="76084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29040" y="904240"/>
          <a:ext cx="457200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0" bIns="32004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2016</a:t>
          </a:r>
        </a:p>
      </cdr:txBody>
    </cdr:sp>
  </cdr:relSizeAnchor>
  <cdr:relSizeAnchor xmlns:cdr="http://schemas.openxmlformats.org/drawingml/2006/chartDrawing">
    <cdr:from>
      <cdr:x>0.93818</cdr:x>
      <cdr:y>0.21429</cdr:y>
    </cdr:from>
    <cdr:to>
      <cdr:x>0.99726</cdr:x>
      <cdr:y>0.26177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8709819" y="1295425"/>
          <a:ext cx="548481" cy="287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chemeClr val="accent5"/>
              </a:solidFill>
            </a:rPr>
            <a:t>2017</a:t>
          </a:r>
        </a:p>
      </cdr:txBody>
    </cdr:sp>
  </cdr:relSizeAnchor>
  <cdr:relSizeAnchor xmlns:cdr="http://schemas.openxmlformats.org/drawingml/2006/chartDrawing">
    <cdr:from>
      <cdr:x>0.93845</cdr:x>
      <cdr:y>0.2479</cdr:y>
    </cdr:from>
    <cdr:to>
      <cdr:x>0.99753</cdr:x>
      <cdr:y>0.30505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8712252" y="1498601"/>
          <a:ext cx="548481" cy="345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chemeClr val="accent3">
                  <a:lumMod val="75000"/>
                </a:schemeClr>
              </a:solidFill>
            </a:rPr>
            <a:t>2018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20</xdr:row>
      <xdr:rowOff>114300</xdr:rowOff>
    </xdr:from>
    <xdr:to>
      <xdr:col>12</xdr:col>
      <xdr:colOff>161925</xdr:colOff>
      <xdr:row>45</xdr:row>
      <xdr:rowOff>57150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0.89241</cdr:x>
      <cdr:y>0.03923</cdr:y>
    </cdr:from>
    <cdr:to>
      <cdr:x>0.95781</cdr:x>
      <cdr:y>0.09676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043618" y="178613"/>
          <a:ext cx="442907" cy="261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52,8</a:t>
          </a:r>
        </a:p>
      </cdr:txBody>
    </cdr:sp>
  </cdr:relSizeAnchor>
  <cdr:relSizeAnchor xmlns:cdr="http://schemas.openxmlformats.org/drawingml/2006/chartDrawing">
    <cdr:from>
      <cdr:x>0.90506</cdr:x>
      <cdr:y>0.19982</cdr:y>
    </cdr:from>
    <cdr:to>
      <cdr:x>0.97187</cdr:x>
      <cdr:y>0.2453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129319" y="909773"/>
          <a:ext cx="452456" cy="207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52,1</a:t>
          </a:r>
        </a:p>
      </cdr:txBody>
    </cdr:sp>
  </cdr:relSizeAnchor>
  <cdr:relSizeAnchor xmlns:cdr="http://schemas.openxmlformats.org/drawingml/2006/chartDrawing">
    <cdr:from>
      <cdr:x>0.67616</cdr:x>
      <cdr:y>0.22437</cdr:y>
    </cdr:from>
    <cdr:to>
      <cdr:x>0.67792</cdr:x>
      <cdr:y>0.42052</cdr:y>
    </cdr:to>
    <cdr:cxnSp macro="">
      <cdr:nvCxnSpPr>
        <cdr:cNvPr id="5" name="Connecteur droit 4"/>
        <cdr:cNvCxnSpPr/>
      </cdr:nvCxnSpPr>
      <cdr:spPr>
        <a:xfrm xmlns:a="http://schemas.openxmlformats.org/drawingml/2006/main">
          <a:off x="4579139" y="1021568"/>
          <a:ext cx="11919" cy="8930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8</xdr:col>
      <xdr:colOff>733425</xdr:colOff>
      <xdr:row>57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8</xdr:col>
      <xdr:colOff>733425</xdr:colOff>
      <xdr:row>58</xdr:row>
      <xdr:rowOff>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409575</xdr:colOff>
      <xdr:row>6</xdr:row>
      <xdr:rowOff>9525</xdr:rowOff>
    </xdr:from>
    <xdr:to>
      <xdr:col>19</xdr:col>
      <xdr:colOff>171450</xdr:colOff>
      <xdr:row>41</xdr:row>
      <xdr:rowOff>66675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8</xdr:col>
      <xdr:colOff>733425</xdr:colOff>
      <xdr:row>58</xdr:row>
      <xdr:rowOff>0</xdr:rowOff>
    </xdr:to>
    <xdr:graphicFrame macro="">
      <xdr:nvGraphicFramePr>
        <xdr:cNvPr id="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409575</xdr:colOff>
      <xdr:row>6</xdr:row>
      <xdr:rowOff>9525</xdr:rowOff>
    </xdr:from>
    <xdr:to>
      <xdr:col>19</xdr:col>
      <xdr:colOff>171450</xdr:colOff>
      <xdr:row>41</xdr:row>
      <xdr:rowOff>66675</xdr:rowOff>
    </xdr:to>
    <xdr:graphicFrame macro="">
      <xdr:nvGraphicFramePr>
        <xdr:cNvPr id="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0.4698</cdr:x>
      <cdr:y>0.29785</cdr:y>
    </cdr:from>
    <cdr:to>
      <cdr:x>0.4725</cdr:x>
      <cdr:y>0.70365</cdr:y>
    </cdr:to>
    <cdr:sp macro="" textlink="">
      <cdr:nvSpPr>
        <cdr:cNvPr id="7659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811008" y="217611"/>
          <a:ext cx="16219" cy="2999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0.4698</cdr:x>
      <cdr:y>0.29785</cdr:y>
    </cdr:from>
    <cdr:to>
      <cdr:x>0.4725</cdr:x>
      <cdr:y>0.70365</cdr:y>
    </cdr:to>
    <cdr:sp macro="" textlink="">
      <cdr:nvSpPr>
        <cdr:cNvPr id="7659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811008" y="217611"/>
          <a:ext cx="16219" cy="2999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0.70497</cdr:x>
      <cdr:y>0.10661</cdr:y>
    </cdr:from>
    <cdr:to>
      <cdr:x>0.70497</cdr:x>
      <cdr:y>0.7741</cdr:y>
    </cdr:to>
    <cdr:sp macro="" textlink="">
      <cdr:nvSpPr>
        <cdr:cNvPr id="7669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10335" y="497929"/>
          <a:ext cx="0" cy="30992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0.4698</cdr:x>
      <cdr:y>0.29785</cdr:y>
    </cdr:from>
    <cdr:to>
      <cdr:x>0.4725</cdr:x>
      <cdr:y>0.70365</cdr:y>
    </cdr:to>
    <cdr:sp macro="" textlink="">
      <cdr:nvSpPr>
        <cdr:cNvPr id="7659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811008" y="217611"/>
          <a:ext cx="16219" cy="2999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0.70497</cdr:x>
      <cdr:y>0.10661</cdr:y>
    </cdr:from>
    <cdr:to>
      <cdr:x>0.70497</cdr:x>
      <cdr:y>0.7741</cdr:y>
    </cdr:to>
    <cdr:sp macro="" textlink="">
      <cdr:nvSpPr>
        <cdr:cNvPr id="7669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110335" y="497929"/>
          <a:ext cx="0" cy="30992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7</xdr:col>
      <xdr:colOff>733425</xdr:colOff>
      <xdr:row>58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609600</xdr:colOff>
      <xdr:row>4</xdr:row>
      <xdr:rowOff>104775</xdr:rowOff>
    </xdr:from>
    <xdr:to>
      <xdr:col>20</xdr:col>
      <xdr:colOff>47625</xdr:colOff>
      <xdr:row>28</xdr:row>
      <xdr:rowOff>133350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733425</xdr:colOff>
      <xdr:row>59</xdr:row>
      <xdr:rowOff>0</xdr:rowOff>
    </xdr:to>
    <xdr:graphicFrame macro="">
      <xdr:nvGraphicFramePr>
        <xdr:cNvPr id="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609600</xdr:colOff>
      <xdr:row>4</xdr:row>
      <xdr:rowOff>76200</xdr:rowOff>
    </xdr:from>
    <xdr:to>
      <xdr:col>21</xdr:col>
      <xdr:colOff>266700</xdr:colOff>
      <xdr:row>29</xdr:row>
      <xdr:rowOff>28575</xdr:rowOff>
    </xdr:to>
    <xdr:graphicFrame macro="">
      <xdr:nvGraphicFramePr>
        <xdr:cNvPr id="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0.46164</cdr:x>
      <cdr:y>0.31531</cdr:y>
    </cdr:from>
    <cdr:to>
      <cdr:x>0.46385</cdr:x>
      <cdr:y>0.67859</cdr:y>
    </cdr:to>
    <cdr:sp macro="" textlink="">
      <cdr:nvSpPr>
        <cdr:cNvPr id="7659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692764" y="234435"/>
          <a:ext cx="15768" cy="2664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0.75016</cdr:x>
      <cdr:y>0.09324</cdr:y>
    </cdr:from>
    <cdr:to>
      <cdr:x>0.75016</cdr:x>
      <cdr:y>0.76609</cdr:y>
    </cdr:to>
    <cdr:sp macro="" textlink="">
      <cdr:nvSpPr>
        <cdr:cNvPr id="7669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284263" y="481427"/>
          <a:ext cx="0" cy="34077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0.46164</cdr:x>
      <cdr:y>0.31531</cdr:y>
    </cdr:from>
    <cdr:to>
      <cdr:x>0.46385</cdr:x>
      <cdr:y>0.67859</cdr:y>
    </cdr:to>
    <cdr:sp macro="" textlink="">
      <cdr:nvSpPr>
        <cdr:cNvPr id="7659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692764" y="234435"/>
          <a:ext cx="15768" cy="2664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66675</xdr:rowOff>
    </xdr:from>
    <xdr:to>
      <xdr:col>18</xdr:col>
      <xdr:colOff>142875</xdr:colOff>
      <xdr:row>41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8</xdr:row>
      <xdr:rowOff>66675</xdr:rowOff>
    </xdr:from>
    <xdr:to>
      <xdr:col>18</xdr:col>
      <xdr:colOff>142875</xdr:colOff>
      <xdr:row>41</xdr:row>
      <xdr:rowOff>104775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190500</xdr:colOff>
      <xdr:row>8</xdr:row>
      <xdr:rowOff>66675</xdr:rowOff>
    </xdr:from>
    <xdr:to>
      <xdr:col>18</xdr:col>
      <xdr:colOff>142875</xdr:colOff>
      <xdr:row>41</xdr:row>
      <xdr:rowOff>104775</xdr:rowOff>
    </xdr:to>
    <xdr:graphicFrame macro="">
      <xdr:nvGraphicFramePr>
        <xdr:cNvPr id="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0.75016</cdr:x>
      <cdr:y>0.0952</cdr:y>
    </cdr:from>
    <cdr:to>
      <cdr:x>0.75016</cdr:x>
      <cdr:y>0.76071</cdr:y>
    </cdr:to>
    <cdr:sp macro="" textlink="">
      <cdr:nvSpPr>
        <cdr:cNvPr id="7669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284263" y="481427"/>
          <a:ext cx="0" cy="34077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145944" cy="564696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0.75125</cdr:x>
      <cdr:y>0.6315</cdr:y>
    </cdr:from>
    <cdr:to>
      <cdr:x>0.8955</cdr:x>
      <cdr:y>0.721</cdr:y>
    </cdr:to>
    <cdr:sp macro="" textlink="">
      <cdr:nvSpPr>
        <cdr:cNvPr id="771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4635" y="3538042"/>
          <a:ext cx="1337409" cy="5012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145944" cy="564696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145944" cy="564696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0.68211</cdr:x>
      <cdr:y>0.12849</cdr:y>
    </cdr:from>
    <cdr:to>
      <cdr:x>0.68247</cdr:x>
      <cdr:y>0.84143</cdr:y>
    </cdr:to>
    <cdr:cxnSp macro="">
      <cdr:nvCxnSpPr>
        <cdr:cNvPr id="3" name="Connecteur droit 2"/>
        <cdr:cNvCxnSpPr/>
      </cdr:nvCxnSpPr>
      <cdr:spPr>
        <a:xfrm xmlns:a="http://schemas.openxmlformats.org/drawingml/2006/main" flipH="1">
          <a:off x="5684985" y="699359"/>
          <a:ext cx="3000" cy="40222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0.90212</cdr:x>
      <cdr:y>0.08112</cdr:y>
    </cdr:from>
    <cdr:to>
      <cdr:x>0.95567</cdr:x>
      <cdr:y>0.13067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6057869" y="421481"/>
          <a:ext cx="359595" cy="257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31,9</a:t>
          </a:r>
        </a:p>
      </cdr:txBody>
    </cdr:sp>
  </cdr:relSizeAnchor>
  <cdr:relSizeAnchor xmlns:cdr="http://schemas.openxmlformats.org/drawingml/2006/chartDrawing">
    <cdr:from>
      <cdr:x>0.84362</cdr:x>
      <cdr:y>0.07798</cdr:y>
    </cdr:from>
    <cdr:to>
      <cdr:x>0.97979</cdr:x>
      <cdr:y>0.25413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5664994" y="40481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0.91395</cdr:x>
      <cdr:y>0.28313</cdr:y>
    </cdr:from>
    <cdr:to>
      <cdr:x>0.96891</cdr:x>
      <cdr:y>0.33129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7617226" y="1568220"/>
          <a:ext cx="458057" cy="26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72,1</a:t>
          </a:r>
        </a:p>
      </cdr:txBody>
    </cdr:sp>
  </cdr:relSizeAnchor>
  <cdr:relSizeAnchor xmlns:cdr="http://schemas.openxmlformats.org/drawingml/2006/chartDrawing">
    <cdr:from>
      <cdr:x>0.91041</cdr:x>
      <cdr:y>0.65663</cdr:y>
    </cdr:from>
    <cdr:to>
      <cdr:x>0.97956</cdr:x>
      <cdr:y>0.70634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7587686" y="3677627"/>
          <a:ext cx="576322" cy="279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6,7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0.67354</cdr:x>
      <cdr:y>0.10434</cdr:y>
    </cdr:from>
    <cdr:to>
      <cdr:x>0.6739</cdr:x>
      <cdr:y>0.8217</cdr:y>
    </cdr:to>
    <cdr:cxnSp macro="">
      <cdr:nvCxnSpPr>
        <cdr:cNvPr id="3" name="Connecteur droit 2"/>
        <cdr:cNvCxnSpPr/>
      </cdr:nvCxnSpPr>
      <cdr:spPr>
        <a:xfrm xmlns:a="http://schemas.openxmlformats.org/drawingml/2006/main" flipH="1">
          <a:off x="5613522" y="568377"/>
          <a:ext cx="3001" cy="40222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0.90212</cdr:x>
      <cdr:y>0.08112</cdr:y>
    </cdr:from>
    <cdr:to>
      <cdr:x>0.95567</cdr:x>
      <cdr:y>0.13067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6057869" y="421481"/>
          <a:ext cx="359595" cy="257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32,4</a:t>
          </a:r>
        </a:p>
      </cdr:txBody>
    </cdr:sp>
  </cdr:relSizeAnchor>
  <cdr:relSizeAnchor xmlns:cdr="http://schemas.openxmlformats.org/drawingml/2006/chartDrawing">
    <cdr:from>
      <cdr:x>0.84362</cdr:x>
      <cdr:y>0.07798</cdr:y>
    </cdr:from>
    <cdr:to>
      <cdr:x>0.97979</cdr:x>
      <cdr:y>0.25413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5664994" y="40481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0.91395</cdr:x>
      <cdr:y>0.28313</cdr:y>
    </cdr:from>
    <cdr:to>
      <cdr:x>0.96891</cdr:x>
      <cdr:y>0.33129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7617226" y="1568220"/>
          <a:ext cx="458057" cy="26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71,5</a:t>
          </a:r>
        </a:p>
      </cdr:txBody>
    </cdr:sp>
  </cdr:relSizeAnchor>
  <cdr:relSizeAnchor xmlns:cdr="http://schemas.openxmlformats.org/drawingml/2006/chartDrawing">
    <cdr:from>
      <cdr:x>0.91041</cdr:x>
      <cdr:y>0.65908</cdr:y>
    </cdr:from>
    <cdr:to>
      <cdr:x>0.97956</cdr:x>
      <cdr:y>0.70904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7587686" y="3677627"/>
          <a:ext cx="576322" cy="279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7,3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0.66354</cdr:x>
      <cdr:y>0.10907</cdr:y>
    </cdr:from>
    <cdr:to>
      <cdr:x>0.6639</cdr:x>
      <cdr:y>0.83527</cdr:y>
    </cdr:to>
    <cdr:cxnSp macro="">
      <cdr:nvCxnSpPr>
        <cdr:cNvPr id="3" name="Connecteur droit 2"/>
        <cdr:cNvCxnSpPr/>
      </cdr:nvCxnSpPr>
      <cdr:spPr>
        <a:xfrm xmlns:a="http://schemas.openxmlformats.org/drawingml/2006/main" flipH="1">
          <a:off x="5530191" y="604109"/>
          <a:ext cx="3000" cy="402226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0.90498</cdr:x>
      <cdr:y>0.05532</cdr:y>
    </cdr:from>
    <cdr:to>
      <cdr:x>0.95853</cdr:x>
      <cdr:y>0.10487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7542418" y="306431"/>
          <a:ext cx="446306" cy="274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32,5</a:t>
          </a:r>
        </a:p>
      </cdr:txBody>
    </cdr:sp>
  </cdr:relSizeAnchor>
  <cdr:relSizeAnchor xmlns:cdr="http://schemas.openxmlformats.org/drawingml/2006/chartDrawing">
    <cdr:from>
      <cdr:x>0.84362</cdr:x>
      <cdr:y>0.07798</cdr:y>
    </cdr:from>
    <cdr:to>
      <cdr:x>0.97979</cdr:x>
      <cdr:y>0.25413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5664994" y="40481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0.91395</cdr:x>
      <cdr:y>0.28313</cdr:y>
    </cdr:from>
    <cdr:to>
      <cdr:x>0.96891</cdr:x>
      <cdr:y>0.33129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7617226" y="1568220"/>
          <a:ext cx="458057" cy="26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71,9</a:t>
          </a:r>
        </a:p>
      </cdr:txBody>
    </cdr:sp>
  </cdr:relSizeAnchor>
  <cdr:relSizeAnchor xmlns:cdr="http://schemas.openxmlformats.org/drawingml/2006/chartDrawing">
    <cdr:from>
      <cdr:x>0.90184</cdr:x>
      <cdr:y>0.63818</cdr:y>
    </cdr:from>
    <cdr:to>
      <cdr:x>0.97099</cdr:x>
      <cdr:y>0.68864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7516261" y="3534769"/>
          <a:ext cx="576322" cy="279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7,9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22</xdr:row>
      <xdr:rowOff>19050</xdr:rowOff>
    </xdr:from>
    <xdr:to>
      <xdr:col>13</xdr:col>
      <xdr:colOff>238125</xdr:colOff>
      <xdr:row>49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276225</xdr:colOff>
      <xdr:row>22</xdr:row>
      <xdr:rowOff>19050</xdr:rowOff>
    </xdr:from>
    <xdr:to>
      <xdr:col>13</xdr:col>
      <xdr:colOff>238125</xdr:colOff>
      <xdr:row>49</xdr:row>
      <xdr:rowOff>152400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22</xdr:row>
      <xdr:rowOff>19050</xdr:rowOff>
    </xdr:from>
    <xdr:to>
      <xdr:col>13</xdr:col>
      <xdr:colOff>238125</xdr:colOff>
      <xdr:row>49</xdr:row>
      <xdr:rowOff>152400</xdr:rowOff>
    </xdr:to>
    <xdr:graphicFrame macro="">
      <xdr:nvGraphicFramePr>
        <xdr:cNvPr id="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0.14979</cdr:x>
      <cdr:y>0.09487</cdr:y>
    </cdr:from>
    <cdr:to>
      <cdr:x>0.23708</cdr:x>
      <cdr:y>0.1641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21556" y="440532"/>
          <a:ext cx="595312" cy="321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0.87605</cdr:x>
      <cdr:y>0.06923</cdr:y>
    </cdr:from>
    <cdr:to>
      <cdr:x>0.98219</cdr:x>
      <cdr:y>0.14821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974556" y="321470"/>
          <a:ext cx="723900" cy="36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0.92877</cdr:x>
      <cdr:y>0.3224</cdr:y>
    </cdr:from>
    <cdr:to>
      <cdr:x>0.98114</cdr:x>
      <cdr:y>0.4147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6334119" y="1493991"/>
          <a:ext cx="357158" cy="427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8,8</a:t>
          </a:r>
        </a:p>
      </cdr:txBody>
    </cdr:sp>
  </cdr:relSizeAnchor>
  <cdr:relSizeAnchor xmlns:cdr="http://schemas.openxmlformats.org/drawingml/2006/chartDrawing">
    <cdr:from>
      <cdr:x>0.90572</cdr:x>
      <cdr:y>0.44037</cdr:y>
    </cdr:from>
    <cdr:to>
      <cdr:x>0.96543</cdr:x>
      <cdr:y>0.49531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176893" y="2055351"/>
          <a:ext cx="407216" cy="25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6,6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0.69099</cdr:x>
      <cdr:y>0.39439</cdr:y>
    </cdr:from>
    <cdr:to>
      <cdr:x>0.69134</cdr:x>
      <cdr:y>0.5367</cdr:y>
    </cdr:to>
    <cdr:cxnSp macro="">
      <cdr:nvCxnSpPr>
        <cdr:cNvPr id="7" name="Connecteur droit 6"/>
        <cdr:cNvCxnSpPr/>
      </cdr:nvCxnSpPr>
      <cdr:spPr>
        <a:xfrm xmlns:a="http://schemas.openxmlformats.org/drawingml/2006/main" flipH="1">
          <a:off x="4712449" y="1838872"/>
          <a:ext cx="2387" cy="6708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0.14979</cdr:x>
      <cdr:y>0.09487</cdr:y>
    </cdr:from>
    <cdr:to>
      <cdr:x>0.23708</cdr:x>
      <cdr:y>0.1641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21556" y="440532"/>
          <a:ext cx="595312" cy="321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0.87605</cdr:x>
      <cdr:y>0.06923</cdr:y>
    </cdr:from>
    <cdr:to>
      <cdr:x>0.98219</cdr:x>
      <cdr:y>0.14821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974556" y="321470"/>
          <a:ext cx="723900" cy="366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0.92877</cdr:x>
      <cdr:y>0.21449</cdr:y>
    </cdr:from>
    <cdr:to>
      <cdr:x>0.98114</cdr:x>
      <cdr:y>0.28465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6334119" y="993929"/>
          <a:ext cx="357158" cy="325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8,7</a:t>
          </a:r>
        </a:p>
      </cdr:txBody>
    </cdr:sp>
  </cdr:relSizeAnchor>
  <cdr:relSizeAnchor xmlns:cdr="http://schemas.openxmlformats.org/drawingml/2006/chartDrawing">
    <cdr:from>
      <cdr:x>0.88477</cdr:x>
      <cdr:y>0.4236</cdr:y>
    </cdr:from>
    <cdr:to>
      <cdr:x>0.94448</cdr:x>
      <cdr:y>0.47879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6034045" y="1972028"/>
          <a:ext cx="407216" cy="25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6,7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0.68226</cdr:x>
      <cdr:y>0.39769</cdr:y>
    </cdr:from>
    <cdr:to>
      <cdr:x>0.68261</cdr:x>
      <cdr:y>0.54098</cdr:y>
    </cdr:to>
    <cdr:cxnSp macro="">
      <cdr:nvCxnSpPr>
        <cdr:cNvPr id="7" name="Connecteur droit 6"/>
        <cdr:cNvCxnSpPr/>
      </cdr:nvCxnSpPr>
      <cdr:spPr>
        <a:xfrm xmlns:a="http://schemas.openxmlformats.org/drawingml/2006/main" flipH="1">
          <a:off x="4652918" y="1850778"/>
          <a:ext cx="2387" cy="6708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aro\PMAPT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-SVC01-41021.orion.gouv\USERS\Documents-Utilisateurs\pierre.marioni\Mes%20documents\pmarioni2001\&#226;g&#233;s\Cessation%20Ant%20Act\CAA%2010%20avril%20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-SVC01-41021.orion.gouv\USERS\Documents-Utilisateurs\pierre.marioni\Mes%20documents\pmarioni2001\&#226;g&#233;s\Cessation%20Ant%20Act\DA%20CAA%202014\series_internet_CAA_2003-2014_global_2015_23_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-SVC01-41021.orion.gouv\USERS\Users\fanny.mikol\AppData\Local\Microsoft\Windows\INetCache\Content.Outlook\NSNMQPIG\contributions\Merlier\donnees_graphique_9_merli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-SVC01-41021.orion.gouv\USERS\Users\fanny.mikol\AppData\Local\Microsoft\Windows\INetCache\Content.Outlook\NSNMQPIG\contributions\Merlier(fait)\TBS%20senior%20mars%202019_V1_G9_G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-SVC01-41021.orion.gouv\USERS\Users\pierre.marioni\Documents\pmarioni2001\INSEE\Copie%20de%20estim-pop-nreg-sexe-aq-1975-2016%20enrich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-SVC01-41021.orion.gouv\USERS\Users\pierre.marioni\Documents\pmarioni2001\&#226;g&#233;s\groupe%20vieillissement%202\comit%20suivi%20plan%20senior\Refonte%202016\TBS%20mars%202018\Copie%20de%20estim-pop-dep-sexe-aq-1975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-SVC01-41021.orion.gouv\USERS\Seniors\tableaux_de_bord\tableau%20de%20bord%20d&#233;cembre%202015\TB%20senior_donnees%20graphiques%20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-SVC01-41021.orion.gouv\USERS\Documents-utilisateurs\laure.nguyen\Local%20Settings\Temporary%20Internet%20Files\OLKBA3\Fevrier_2013_TBS_compl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ibutions/Minni/Copie%20de%20TBseniors_2019T2indicateurstrimP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-SVC01-41021.orion.gouv\USERS\Users\fanny.mikol\AppData\Local\Microsoft\Windows\INetCache\Content.Outlook\NSNMQPIG\contributions\Minni\TBseniors_2018T4indicateurstrim_P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-SVC01-41021.orion.gouv\USERS\Users\sylvie.wunderle\Documents\TABLEAU_BORD_SENIOR\TBS_juin_2019\tableaux_de_bord\TBS_juin_2019\contributions\Minni\TBseniors_2019T1indicateurstrimP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-SVC01-41021.orion.gouv\USERS\Users\pierre.marioni\Documents\pmarioni2001\&#226;g&#233;s\groupe%20vieillissement%202\comit%20suivi%20plan%20senior\Refonte%202016\TBS%20mars%202018\Copie%20de%20CAA_Series_internet_2003-2017_sexe_age_23_02_2018%20enrich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ibutions/Rey/figure%20structurel_TBseniors_T22019_fig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-SVC01-41021.orion.gouv\USERS\Documents-utilisateurs\pierre.marioni\Donnees\pmarioni2001\&#226;g&#233;s\Cessation%20Ant%20Act\CAA%2010%20avr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prevision"/>
      <sheetName val="durée"/>
      <sheetName val="stock"/>
      <sheetName val="résultat"/>
      <sheetName val="Graph1"/>
      <sheetName val="sorties"/>
      <sheetName val="couts"/>
      <sheetName val="essai_calage_cout"/>
    </sheetNames>
    <sheetDataSet>
      <sheetData sheetId="0" refreshError="1"/>
      <sheetData sheetId="1" refreshError="1">
        <row r="5">
          <cell r="E5">
            <v>307</v>
          </cell>
        </row>
        <row r="6">
          <cell r="E6">
            <v>300</v>
          </cell>
        </row>
        <row r="7">
          <cell r="E7">
            <v>300</v>
          </cell>
        </row>
        <row r="8">
          <cell r="E8">
            <v>300</v>
          </cell>
        </row>
        <row r="9">
          <cell r="E9">
            <v>300</v>
          </cell>
        </row>
        <row r="10">
          <cell r="E10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 stocks fin déc"/>
      <sheetName val="Gra stocks cumul fin déc"/>
      <sheetName val="stocks fin déc"/>
      <sheetName val="Gra stocks fin déc 68-"/>
      <sheetName val="Graph1"/>
      <sheetName val="Stocks fin déc 68-08"/>
      <sheetName val="Stocks cum fin déc 68-08"/>
      <sheetName val="Stocks cum fin déc 68-12"/>
      <sheetName val="Gra stocks 68-06"/>
      <sheetName val="RECAP "/>
      <sheetName val="pour Guillaume d'Estrées"/>
      <sheetName val="stocks moyens"/>
      <sheetName val="Graph2"/>
      <sheetName val="Graph3"/>
      <sheetName val="DAR"/>
      <sheetName val="68-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>
            <v>14000</v>
          </cell>
        </row>
        <row r="5">
          <cell r="B5">
            <v>13500</v>
          </cell>
        </row>
        <row r="6">
          <cell r="B6">
            <v>13500</v>
          </cell>
        </row>
        <row r="7">
          <cell r="B7">
            <v>14000</v>
          </cell>
        </row>
        <row r="8">
          <cell r="B8">
            <v>14151</v>
          </cell>
        </row>
        <row r="9">
          <cell r="B9">
            <v>52905</v>
          </cell>
        </row>
        <row r="10">
          <cell r="B10">
            <v>64347</v>
          </cell>
        </row>
        <row r="11">
          <cell r="B11">
            <v>84220</v>
          </cell>
        </row>
        <row r="12">
          <cell r="B12">
            <v>97412</v>
          </cell>
        </row>
        <row r="13">
          <cell r="B13">
            <v>113922</v>
          </cell>
        </row>
        <row r="14">
          <cell r="B14">
            <v>147053</v>
          </cell>
        </row>
        <row r="15">
          <cell r="B15">
            <v>163598</v>
          </cell>
          <cell r="C15">
            <v>554</v>
          </cell>
        </row>
        <row r="16">
          <cell r="B16">
            <v>214788</v>
          </cell>
          <cell r="C16">
            <v>8753</v>
          </cell>
        </row>
        <row r="17">
          <cell r="B17">
            <v>291264</v>
          </cell>
          <cell r="C17">
            <v>38217</v>
          </cell>
        </row>
        <row r="18">
          <cell r="B18">
            <v>397122</v>
          </cell>
          <cell r="C18">
            <v>135897</v>
          </cell>
        </row>
        <row r="19">
          <cell r="B19">
            <v>433400</v>
          </cell>
          <cell r="C19">
            <v>288904</v>
          </cell>
        </row>
        <row r="20">
          <cell r="B20">
            <v>409541</v>
          </cell>
          <cell r="C20">
            <v>294784</v>
          </cell>
        </row>
        <row r="21">
          <cell r="B21">
            <v>350378</v>
          </cell>
          <cell r="C21">
            <v>288909</v>
          </cell>
          <cell r="E21">
            <v>62500</v>
          </cell>
        </row>
        <row r="22">
          <cell r="B22">
            <v>290564</v>
          </cell>
          <cell r="C22">
            <v>265564</v>
          </cell>
          <cell r="E22">
            <v>114150</v>
          </cell>
        </row>
        <row r="23">
          <cell r="B23">
            <v>228676</v>
          </cell>
          <cell r="C23">
            <v>234605</v>
          </cell>
          <cell r="E23">
            <v>171373</v>
          </cell>
        </row>
        <row r="24">
          <cell r="B24">
            <v>182483</v>
          </cell>
          <cell r="C24">
            <v>223955</v>
          </cell>
          <cell r="E24">
            <v>209507</v>
          </cell>
        </row>
        <row r="25">
          <cell r="B25">
            <v>137514</v>
          </cell>
          <cell r="C25">
            <v>215374</v>
          </cell>
          <cell r="E25">
            <v>227097</v>
          </cell>
        </row>
        <row r="26">
          <cell r="B26">
            <v>94033</v>
          </cell>
          <cell r="C26">
            <v>200020</v>
          </cell>
          <cell r="E26">
            <v>233248</v>
          </cell>
        </row>
        <row r="27">
          <cell r="B27">
            <v>54625</v>
          </cell>
          <cell r="C27">
            <v>194740</v>
          </cell>
          <cell r="E27">
            <v>233088</v>
          </cell>
        </row>
        <row r="28">
          <cell r="B28">
            <v>23221</v>
          </cell>
          <cell r="C28">
            <v>192784</v>
          </cell>
          <cell r="E28">
            <v>241013</v>
          </cell>
        </row>
        <row r="29">
          <cell r="B29">
            <v>9808</v>
          </cell>
          <cell r="C29">
            <v>202198</v>
          </cell>
          <cell r="E29">
            <v>278262</v>
          </cell>
        </row>
        <row r="30">
          <cell r="B30">
            <v>7329</v>
          </cell>
          <cell r="C30">
            <v>200223</v>
          </cell>
          <cell r="E30">
            <v>285167</v>
          </cell>
        </row>
        <row r="31">
          <cell r="B31">
            <v>5154</v>
          </cell>
          <cell r="C31">
            <v>179417</v>
          </cell>
          <cell r="E31">
            <v>276211</v>
          </cell>
        </row>
        <row r="32">
          <cell r="B32">
            <v>3207</v>
          </cell>
          <cell r="C32">
            <v>199017</v>
          </cell>
          <cell r="E32">
            <v>270244</v>
          </cell>
        </row>
        <row r="33">
          <cell r="B33">
            <v>1545</v>
          </cell>
          <cell r="C33">
            <v>189920</v>
          </cell>
          <cell r="E33">
            <v>274977</v>
          </cell>
        </row>
        <row r="34">
          <cell r="B34">
            <v>369</v>
          </cell>
          <cell r="C34">
            <v>178509</v>
          </cell>
          <cell r="E34">
            <v>283547</v>
          </cell>
        </row>
        <row r="35">
          <cell r="C35">
            <v>167099</v>
          </cell>
          <cell r="E35">
            <v>325164</v>
          </cell>
        </row>
        <row r="36">
          <cell r="C36">
            <v>159122</v>
          </cell>
          <cell r="E36">
            <v>348824</v>
          </cell>
        </row>
        <row r="37">
          <cell r="C37">
            <v>139420</v>
          </cell>
          <cell r="E37">
            <v>364647</v>
          </cell>
        </row>
        <row r="38">
          <cell r="C38">
            <v>110481</v>
          </cell>
          <cell r="E38">
            <v>377897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1- Entrées"/>
      <sheetName val="2- Effectifs "/>
    </sheetNames>
    <sheetDataSet>
      <sheetData sheetId="0" refreshError="1"/>
      <sheetData sheetId="1" refreshError="1"/>
      <sheetData sheetId="2" refreshError="1">
        <row r="17">
          <cell r="F17">
            <v>408521.41368393134</v>
          </cell>
          <cell r="G17">
            <v>105606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1 "/>
      <sheetName val="G1 grahptxempl5564"/>
      <sheetName val="G2 graphtxemploiTAQ"/>
      <sheetName val="G3 graphtxchom"/>
      <sheetName val="Tableau 2_txchom"/>
      <sheetName val="Tableau 3"/>
      <sheetName val="Tableau 4"/>
      <sheetName val="Tableau 5"/>
      <sheetName val="Tableau6 "/>
      <sheetName val="Tableau7"/>
      <sheetName val="Tableau8"/>
      <sheetName val="G4et5"/>
      <sheetName val="tableau 9"/>
      <sheetName val="Données graph 6"/>
      <sheetName val="G6"/>
      <sheetName val="données G7"/>
      <sheetName val="Graph 7 "/>
      <sheetName val="Graph 8"/>
      <sheetName val="Graph 9"/>
      <sheetName val="Graph 10"/>
      <sheetName val="Donnees européennes g11 à g13"/>
      <sheetName val="Graph 11 55-64 "/>
      <sheetName val="Graph 12 55-59"/>
      <sheetName val="Graph 13 60-64"/>
      <sheetName val="Feuil1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5">
          <cell r="B5" t="str">
            <v>Garanties de ressources (dispositifs pour 60 ans et plus)</v>
          </cell>
          <cell r="C5" t="str">
            <v xml:space="preserve">Préretraites totales  </v>
          </cell>
          <cell r="D5" t="str">
            <v>Dispensés de recherche d'emploi indemnisés</v>
          </cell>
          <cell r="E5" t="str">
            <v>Retraites anticipées pour carrière longue</v>
          </cell>
          <cell r="F5" t="str">
            <v xml:space="preserve">Autres retraites anticipées </v>
          </cell>
        </row>
        <row r="6">
          <cell r="A6">
            <v>1968</v>
          </cell>
          <cell r="B6">
            <v>14000</v>
          </cell>
        </row>
        <row r="7">
          <cell r="A7">
            <v>1969</v>
          </cell>
          <cell r="B7">
            <v>13500</v>
          </cell>
        </row>
        <row r="8">
          <cell r="A8">
            <v>1970</v>
          </cell>
          <cell r="B8">
            <v>13500</v>
          </cell>
        </row>
        <row r="9">
          <cell r="A9">
            <v>1971</v>
          </cell>
          <cell r="B9">
            <v>14000</v>
          </cell>
        </row>
        <row r="10">
          <cell r="A10">
            <v>1972</v>
          </cell>
          <cell r="B10">
            <v>14151</v>
          </cell>
        </row>
        <row r="11">
          <cell r="A11">
            <v>1973</v>
          </cell>
          <cell r="B11">
            <v>52905</v>
          </cell>
        </row>
        <row r="12">
          <cell r="A12">
            <v>1974</v>
          </cell>
          <cell r="B12">
            <v>64347</v>
          </cell>
        </row>
        <row r="13">
          <cell r="A13">
            <v>1975</v>
          </cell>
          <cell r="B13">
            <v>84220</v>
          </cell>
        </row>
        <row r="14">
          <cell r="A14">
            <v>1976</v>
          </cell>
          <cell r="B14">
            <v>97412</v>
          </cell>
        </row>
        <row r="15">
          <cell r="A15">
            <v>1977</v>
          </cell>
          <cell r="B15">
            <v>113922</v>
          </cell>
        </row>
        <row r="16">
          <cell r="A16">
            <v>1978</v>
          </cell>
          <cell r="B16">
            <v>147053</v>
          </cell>
        </row>
        <row r="17">
          <cell r="A17">
            <v>1979</v>
          </cell>
          <cell r="B17">
            <v>163598</v>
          </cell>
          <cell r="C17">
            <v>554</v>
          </cell>
        </row>
        <row r="18">
          <cell r="A18">
            <v>1980</v>
          </cell>
          <cell r="B18">
            <v>214788</v>
          </cell>
          <cell r="C18">
            <v>8753</v>
          </cell>
        </row>
        <row r="19">
          <cell r="A19">
            <v>1981</v>
          </cell>
          <cell r="B19">
            <v>291264</v>
          </cell>
          <cell r="C19">
            <v>38217</v>
          </cell>
        </row>
        <row r="20">
          <cell r="A20">
            <v>1982</v>
          </cell>
          <cell r="B20">
            <v>397122</v>
          </cell>
          <cell r="C20">
            <v>135897</v>
          </cell>
        </row>
        <row r="21">
          <cell r="A21">
            <v>1983</v>
          </cell>
          <cell r="B21">
            <v>433400</v>
          </cell>
          <cell r="C21">
            <v>288904</v>
          </cell>
        </row>
        <row r="22">
          <cell r="A22">
            <v>1984</v>
          </cell>
          <cell r="B22">
            <v>409541</v>
          </cell>
          <cell r="C22">
            <v>294784</v>
          </cell>
        </row>
        <row r="23">
          <cell r="A23">
            <v>1985</v>
          </cell>
          <cell r="B23">
            <v>350378</v>
          </cell>
          <cell r="C23">
            <v>288909</v>
          </cell>
          <cell r="D23">
            <v>62500</v>
          </cell>
        </row>
        <row r="24">
          <cell r="A24">
            <v>1986</v>
          </cell>
          <cell r="B24">
            <v>290564</v>
          </cell>
          <cell r="C24">
            <v>265564</v>
          </cell>
          <cell r="D24">
            <v>114150</v>
          </cell>
        </row>
        <row r="25">
          <cell r="A25">
            <v>1987</v>
          </cell>
          <cell r="B25">
            <v>228676</v>
          </cell>
          <cell r="C25">
            <v>234605</v>
          </cell>
          <cell r="D25">
            <v>171373</v>
          </cell>
        </row>
        <row r="26">
          <cell r="A26">
            <v>1988</v>
          </cell>
          <cell r="B26">
            <v>182483</v>
          </cell>
          <cell r="C26">
            <v>223955</v>
          </cell>
          <cell r="D26">
            <v>209507</v>
          </cell>
        </row>
        <row r="27">
          <cell r="A27">
            <v>1989</v>
          </cell>
          <cell r="B27">
            <v>137514</v>
          </cell>
          <cell r="C27">
            <v>215374</v>
          </cell>
          <cell r="D27">
            <v>227097</v>
          </cell>
        </row>
        <row r="28">
          <cell r="A28">
            <v>1990</v>
          </cell>
          <cell r="B28">
            <v>94033</v>
          </cell>
          <cell r="C28">
            <v>200020</v>
          </cell>
          <cell r="D28">
            <v>233248</v>
          </cell>
        </row>
        <row r="29">
          <cell r="A29">
            <v>1991</v>
          </cell>
          <cell r="B29">
            <v>54625</v>
          </cell>
          <cell r="C29">
            <v>194740</v>
          </cell>
          <cell r="D29">
            <v>233088</v>
          </cell>
        </row>
        <row r="30">
          <cell r="A30">
            <v>1992</v>
          </cell>
          <cell r="B30">
            <v>23221</v>
          </cell>
          <cell r="C30">
            <v>192784</v>
          </cell>
          <cell r="D30">
            <v>241013</v>
          </cell>
        </row>
        <row r="31">
          <cell r="A31">
            <v>1993</v>
          </cell>
          <cell r="B31">
            <v>9808</v>
          </cell>
          <cell r="C31">
            <v>202198</v>
          </cell>
          <cell r="D31">
            <v>278262</v>
          </cell>
        </row>
        <row r="32">
          <cell r="A32">
            <v>1994</v>
          </cell>
          <cell r="B32">
            <v>7329</v>
          </cell>
          <cell r="C32">
            <v>200223</v>
          </cell>
          <cell r="D32">
            <v>285167</v>
          </cell>
        </row>
        <row r="33">
          <cell r="A33">
            <v>1995</v>
          </cell>
          <cell r="B33">
            <v>5154</v>
          </cell>
          <cell r="C33">
            <v>179417</v>
          </cell>
          <cell r="D33">
            <v>276211</v>
          </cell>
        </row>
        <row r="34">
          <cell r="A34">
            <v>1996</v>
          </cell>
          <cell r="B34">
            <v>3207</v>
          </cell>
          <cell r="C34">
            <v>199017</v>
          </cell>
          <cell r="D34">
            <v>270244</v>
          </cell>
        </row>
        <row r="35">
          <cell r="A35">
            <v>1997</v>
          </cell>
          <cell r="B35">
            <v>1545</v>
          </cell>
          <cell r="C35">
            <v>189920</v>
          </cell>
          <cell r="D35">
            <v>274977</v>
          </cell>
        </row>
        <row r="36">
          <cell r="A36">
            <v>1998</v>
          </cell>
          <cell r="B36">
            <v>369</v>
          </cell>
          <cell r="C36">
            <v>178509</v>
          </cell>
          <cell r="D36">
            <v>283547</v>
          </cell>
        </row>
        <row r="37">
          <cell r="A37">
            <v>1999</v>
          </cell>
          <cell r="C37">
            <v>167099</v>
          </cell>
          <cell r="D37">
            <v>325164</v>
          </cell>
        </row>
        <row r="38">
          <cell r="A38">
            <v>2000</v>
          </cell>
          <cell r="C38">
            <v>159122</v>
          </cell>
          <cell r="D38">
            <v>348824</v>
          </cell>
        </row>
        <row r="39">
          <cell r="A39">
            <v>2001</v>
          </cell>
          <cell r="C39">
            <v>139420</v>
          </cell>
          <cell r="D39">
            <v>364647</v>
          </cell>
        </row>
        <row r="40">
          <cell r="A40">
            <v>2002</v>
          </cell>
          <cell r="C40">
            <v>110481</v>
          </cell>
          <cell r="D40">
            <v>377897</v>
          </cell>
        </row>
        <row r="41">
          <cell r="A41">
            <v>2003</v>
          </cell>
          <cell r="C41">
            <v>105606</v>
          </cell>
          <cell r="D41">
            <v>408521.41368393134</v>
          </cell>
        </row>
        <row r="42">
          <cell r="A42">
            <v>2004</v>
          </cell>
          <cell r="C42">
            <v>101209</v>
          </cell>
          <cell r="D42">
            <v>417560.72889318643</v>
          </cell>
          <cell r="E42">
            <v>102548.40000000141</v>
          </cell>
          <cell r="F42">
            <v>194</v>
          </cell>
        </row>
        <row r="43">
          <cell r="A43">
            <v>2005</v>
          </cell>
          <cell r="C43">
            <v>94846</v>
          </cell>
          <cell r="D43">
            <v>417391.37467006367</v>
          </cell>
          <cell r="E43">
            <v>165850.60000000472</v>
          </cell>
          <cell r="F43">
            <v>1532.6000000000058</v>
          </cell>
        </row>
        <row r="44">
          <cell r="A44">
            <v>2006</v>
          </cell>
          <cell r="C44">
            <v>82540</v>
          </cell>
          <cell r="D44">
            <v>414783.20541558549</v>
          </cell>
          <cell r="E44">
            <v>207075.60000000658</v>
          </cell>
          <cell r="F44">
            <v>2134</v>
          </cell>
        </row>
        <row r="45">
          <cell r="A45">
            <v>2007</v>
          </cell>
          <cell r="C45">
            <v>69217</v>
          </cell>
          <cell r="D45">
            <v>392382.21380312229</v>
          </cell>
          <cell r="E45">
            <v>239357.20000000601</v>
          </cell>
          <cell r="F45">
            <v>2735.3999999999942</v>
          </cell>
        </row>
        <row r="46">
          <cell r="A46">
            <v>2008</v>
          </cell>
          <cell r="C46">
            <v>57356</v>
          </cell>
          <cell r="D46">
            <v>360759.21870180231</v>
          </cell>
          <cell r="E46">
            <v>263044.60000000638</v>
          </cell>
          <cell r="F46">
            <v>3239.7999999999884</v>
          </cell>
        </row>
        <row r="47">
          <cell r="A47">
            <v>2009</v>
          </cell>
          <cell r="C47">
            <v>47835</v>
          </cell>
          <cell r="D47">
            <v>332648.212189332</v>
          </cell>
          <cell r="E47">
            <v>187675.60000000414</v>
          </cell>
          <cell r="F47">
            <v>2987.6000000000058</v>
          </cell>
        </row>
        <row r="48">
          <cell r="A48">
            <v>2010</v>
          </cell>
          <cell r="C48">
            <v>37548</v>
          </cell>
          <cell r="D48">
            <v>273548.68303518114</v>
          </cell>
          <cell r="E48">
            <v>134286.80000000447</v>
          </cell>
          <cell r="F48">
            <v>3375.6000000000058</v>
          </cell>
        </row>
        <row r="49">
          <cell r="A49">
            <v>2011</v>
          </cell>
          <cell r="C49">
            <v>33999</v>
          </cell>
          <cell r="D49">
            <v>165576.97297888633</v>
          </cell>
          <cell r="E49">
            <v>117079.00000000256</v>
          </cell>
          <cell r="F49">
            <v>6421.4000000000087</v>
          </cell>
        </row>
        <row r="50">
          <cell r="A50">
            <v>2012</v>
          </cell>
          <cell r="C50">
            <v>30267</v>
          </cell>
          <cell r="D50">
            <v>100104.3181889578</v>
          </cell>
          <cell r="E50">
            <v>137701.2000000026</v>
          </cell>
          <cell r="F50">
            <v>11931</v>
          </cell>
        </row>
        <row r="51">
          <cell r="A51">
            <v>2013</v>
          </cell>
          <cell r="C51">
            <v>26263</v>
          </cell>
          <cell r="D51">
            <v>58990.455181268379</v>
          </cell>
          <cell r="E51">
            <v>150214.19999999771</v>
          </cell>
          <cell r="F51">
            <v>14394.800000000017</v>
          </cell>
        </row>
        <row r="52">
          <cell r="A52">
            <v>2014</v>
          </cell>
          <cell r="C52">
            <v>22822</v>
          </cell>
          <cell r="D52">
            <v>33059.591556091684</v>
          </cell>
          <cell r="E52">
            <v>180904.99999999616</v>
          </cell>
          <cell r="F52">
            <v>16063.200000000012</v>
          </cell>
        </row>
        <row r="53">
          <cell r="A53">
            <v>2015</v>
          </cell>
          <cell r="C53">
            <v>19324.999999999996</v>
          </cell>
          <cell r="D53">
            <v>16499</v>
          </cell>
          <cell r="E53">
            <v>240152.60000000248</v>
          </cell>
          <cell r="F53">
            <v>20195.399999999994</v>
          </cell>
        </row>
        <row r="54">
          <cell r="A54">
            <v>2016</v>
          </cell>
          <cell r="C54">
            <v>16972</v>
          </cell>
          <cell r="D54">
            <v>7780</v>
          </cell>
          <cell r="E54">
            <v>292765.39999999246</v>
          </cell>
          <cell r="F54">
            <v>25220</v>
          </cell>
        </row>
        <row r="55">
          <cell r="A55">
            <v>2017</v>
          </cell>
          <cell r="C55">
            <v>15459.964023934181</v>
          </cell>
          <cell r="D55">
            <v>3450</v>
          </cell>
          <cell r="E55">
            <v>310399.99999998952</v>
          </cell>
          <cell r="F55">
            <v>25705.000000000058</v>
          </cell>
        </row>
        <row r="56">
          <cell r="A56">
            <v>2018</v>
          </cell>
          <cell r="C56">
            <v>13300</v>
          </cell>
          <cell r="D56">
            <v>1300</v>
          </cell>
          <cell r="E56">
            <v>284161</v>
          </cell>
          <cell r="F56">
            <v>25500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1 "/>
      <sheetName val="G1 grahptxempl5564"/>
      <sheetName val="G2 graphtxemploiTAQ"/>
      <sheetName val="G3 graphtxchom"/>
      <sheetName val="Tableau 2_txchom"/>
      <sheetName val="Tableau 3"/>
      <sheetName val="Tableau 4"/>
      <sheetName val="Tableau 5"/>
      <sheetName val="Tableau6 "/>
      <sheetName val="Tableau7"/>
      <sheetName val="Tableau8"/>
      <sheetName val="G4et5"/>
      <sheetName val="tableau 9"/>
      <sheetName val="Données graph 6"/>
      <sheetName val="G6"/>
      <sheetName val="données G7"/>
      <sheetName val="Graph 7 "/>
      <sheetName val="Graph 8"/>
      <sheetName val="Graph 9"/>
      <sheetName val="Graph 10"/>
      <sheetName val="Donnees européennes g11 à g13"/>
      <sheetName val="Graph 11 55-64 "/>
      <sheetName val="Graph 12 55-59"/>
      <sheetName val="Graph 13 60-64"/>
      <sheetName val="Feuil1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5">
          <cell r="B5" t="str">
            <v>Garanties de ressources (dispositifs pour 60 ans et plus)</v>
          </cell>
          <cell r="C5" t="str">
            <v xml:space="preserve">Préretraites totales  </v>
          </cell>
          <cell r="D5" t="str">
            <v>Dispensés de recherche d'emploi indemnisés</v>
          </cell>
          <cell r="E5" t="str">
            <v>Retraites anticipées pour carrière longue</v>
          </cell>
          <cell r="F5" t="str">
            <v xml:space="preserve">Autres retraites anticipées </v>
          </cell>
        </row>
        <row r="6">
          <cell r="A6">
            <v>1968</v>
          </cell>
          <cell r="B6">
            <v>14000</v>
          </cell>
        </row>
        <row r="7">
          <cell r="A7">
            <v>1969</v>
          </cell>
          <cell r="B7">
            <v>13500</v>
          </cell>
        </row>
        <row r="8">
          <cell r="A8">
            <v>1970</v>
          </cell>
          <cell r="B8">
            <v>13500</v>
          </cell>
        </row>
        <row r="9">
          <cell r="A9">
            <v>1971</v>
          </cell>
          <cell r="B9">
            <v>14000</v>
          </cell>
        </row>
        <row r="10">
          <cell r="A10">
            <v>1972</v>
          </cell>
          <cell r="B10">
            <v>14151</v>
          </cell>
        </row>
        <row r="11">
          <cell r="A11">
            <v>1973</v>
          </cell>
          <cell r="B11">
            <v>52905</v>
          </cell>
        </row>
        <row r="12">
          <cell r="A12">
            <v>1974</v>
          </cell>
          <cell r="B12">
            <v>64347</v>
          </cell>
        </row>
        <row r="13">
          <cell r="A13">
            <v>1975</v>
          </cell>
          <cell r="B13">
            <v>84220</v>
          </cell>
        </row>
        <row r="14">
          <cell r="A14">
            <v>1976</v>
          </cell>
          <cell r="B14">
            <v>97412</v>
          </cell>
        </row>
        <row r="15">
          <cell r="A15">
            <v>1977</v>
          </cell>
          <cell r="B15">
            <v>113922</v>
          </cell>
        </row>
        <row r="16">
          <cell r="A16">
            <v>1978</v>
          </cell>
          <cell r="B16">
            <v>147053</v>
          </cell>
        </row>
        <row r="17">
          <cell r="A17">
            <v>1979</v>
          </cell>
          <cell r="B17">
            <v>163598</v>
          </cell>
          <cell r="C17">
            <v>554</v>
          </cell>
        </row>
        <row r="18">
          <cell r="A18">
            <v>1980</v>
          </cell>
          <cell r="B18">
            <v>214788</v>
          </cell>
          <cell r="C18">
            <v>8753</v>
          </cell>
        </row>
        <row r="19">
          <cell r="A19">
            <v>1981</v>
          </cell>
          <cell r="B19">
            <v>291264</v>
          </cell>
          <cell r="C19">
            <v>38217</v>
          </cell>
        </row>
        <row r="20">
          <cell r="A20">
            <v>1982</v>
          </cell>
          <cell r="B20">
            <v>397122</v>
          </cell>
          <cell r="C20">
            <v>135897</v>
          </cell>
        </row>
        <row r="21">
          <cell r="A21">
            <v>1983</v>
          </cell>
          <cell r="B21">
            <v>433400</v>
          </cell>
          <cell r="C21">
            <v>288904</v>
          </cell>
        </row>
        <row r="22">
          <cell r="A22">
            <v>1984</v>
          </cell>
          <cell r="B22">
            <v>409541</v>
          </cell>
          <cell r="C22">
            <v>294784</v>
          </cell>
        </row>
        <row r="23">
          <cell r="A23">
            <v>1985</v>
          </cell>
          <cell r="B23">
            <v>350378</v>
          </cell>
          <cell r="C23">
            <v>288909</v>
          </cell>
          <cell r="D23">
            <v>62500</v>
          </cell>
        </row>
        <row r="24">
          <cell r="A24">
            <v>1986</v>
          </cell>
          <cell r="B24">
            <v>290564</v>
          </cell>
          <cell r="C24">
            <v>265564</v>
          </cell>
          <cell r="D24">
            <v>114150</v>
          </cell>
        </row>
        <row r="25">
          <cell r="A25">
            <v>1987</v>
          </cell>
          <cell r="B25">
            <v>228676</v>
          </cell>
          <cell r="C25">
            <v>234605</v>
          </cell>
          <cell r="D25">
            <v>171373</v>
          </cell>
        </row>
        <row r="26">
          <cell r="A26">
            <v>1988</v>
          </cell>
          <cell r="B26">
            <v>182483</v>
          </cell>
          <cell r="C26">
            <v>223955</v>
          </cell>
          <cell r="D26">
            <v>209507</v>
          </cell>
        </row>
        <row r="27">
          <cell r="A27">
            <v>1989</v>
          </cell>
          <cell r="B27">
            <v>137514</v>
          </cell>
          <cell r="C27">
            <v>215374</v>
          </cell>
          <cell r="D27">
            <v>227097</v>
          </cell>
        </row>
        <row r="28">
          <cell r="A28">
            <v>1990</v>
          </cell>
          <cell r="B28">
            <v>94033</v>
          </cell>
          <cell r="C28">
            <v>200020</v>
          </cell>
          <cell r="D28">
            <v>233248</v>
          </cell>
        </row>
        <row r="29">
          <cell r="A29">
            <v>1991</v>
          </cell>
          <cell r="B29">
            <v>54625</v>
          </cell>
          <cell r="C29">
            <v>194740</v>
          </cell>
          <cell r="D29">
            <v>233088</v>
          </cell>
        </row>
        <row r="30">
          <cell r="A30">
            <v>1992</v>
          </cell>
          <cell r="B30">
            <v>23221</v>
          </cell>
          <cell r="C30">
            <v>192784</v>
          </cell>
          <cell r="D30">
            <v>241013</v>
          </cell>
        </row>
        <row r="31">
          <cell r="A31">
            <v>1993</v>
          </cell>
          <cell r="B31">
            <v>9808</v>
          </cell>
          <cell r="C31">
            <v>202198</v>
          </cell>
          <cell r="D31">
            <v>278262</v>
          </cell>
        </row>
        <row r="32">
          <cell r="A32">
            <v>1994</v>
          </cell>
          <cell r="B32">
            <v>7329</v>
          </cell>
          <cell r="C32">
            <v>200223</v>
          </cell>
          <cell r="D32">
            <v>285167</v>
          </cell>
        </row>
        <row r="33">
          <cell r="A33">
            <v>1995</v>
          </cell>
          <cell r="B33">
            <v>5154</v>
          </cell>
          <cell r="C33">
            <v>179417</v>
          </cell>
          <cell r="D33">
            <v>276211</v>
          </cell>
        </row>
        <row r="34">
          <cell r="A34">
            <v>1996</v>
          </cell>
          <cell r="B34">
            <v>3207</v>
          </cell>
          <cell r="C34">
            <v>199017</v>
          </cell>
          <cell r="D34">
            <v>270244</v>
          </cell>
        </row>
        <row r="35">
          <cell r="A35">
            <v>1997</v>
          </cell>
          <cell r="B35">
            <v>1545</v>
          </cell>
          <cell r="C35">
            <v>189920</v>
          </cell>
          <cell r="D35">
            <v>274977</v>
          </cell>
        </row>
        <row r="36">
          <cell r="A36">
            <v>1998</v>
          </cell>
          <cell r="B36">
            <v>369</v>
          </cell>
          <cell r="C36">
            <v>178509</v>
          </cell>
          <cell r="D36">
            <v>283547</v>
          </cell>
        </row>
        <row r="37">
          <cell r="A37">
            <v>1999</v>
          </cell>
          <cell r="C37">
            <v>167099</v>
          </cell>
          <cell r="D37">
            <v>325164</v>
          </cell>
        </row>
        <row r="38">
          <cell r="A38">
            <v>2000</v>
          </cell>
          <cell r="C38">
            <v>159122</v>
          </cell>
          <cell r="D38">
            <v>348824</v>
          </cell>
        </row>
        <row r="39">
          <cell r="A39">
            <v>2001</v>
          </cell>
          <cell r="C39">
            <v>139420</v>
          </cell>
          <cell r="D39">
            <v>364647</v>
          </cell>
        </row>
        <row r="40">
          <cell r="A40">
            <v>2002</v>
          </cell>
          <cell r="C40">
            <v>110481</v>
          </cell>
          <cell r="D40">
            <v>377897</v>
          </cell>
        </row>
        <row r="41">
          <cell r="A41">
            <v>2003</v>
          </cell>
          <cell r="C41">
            <v>105606</v>
          </cell>
          <cell r="D41">
            <v>408521.41368393134</v>
          </cell>
        </row>
        <row r="42">
          <cell r="A42">
            <v>2004</v>
          </cell>
          <cell r="C42">
            <v>101209</v>
          </cell>
          <cell r="D42">
            <v>417560.72889318643</v>
          </cell>
          <cell r="E42">
            <v>102548.40000000141</v>
          </cell>
          <cell r="F42">
            <v>194</v>
          </cell>
        </row>
        <row r="43">
          <cell r="A43">
            <v>2005</v>
          </cell>
          <cell r="C43">
            <v>94846</v>
          </cell>
          <cell r="D43">
            <v>417391.37467006367</v>
          </cell>
          <cell r="E43">
            <v>165850.60000000472</v>
          </cell>
          <cell r="F43">
            <v>1532.6000000000058</v>
          </cell>
        </row>
        <row r="44">
          <cell r="A44">
            <v>2006</v>
          </cell>
          <cell r="C44">
            <v>82540</v>
          </cell>
          <cell r="D44">
            <v>414783.20541558549</v>
          </cell>
          <cell r="E44">
            <v>207075.60000000658</v>
          </cell>
          <cell r="F44">
            <v>2134</v>
          </cell>
        </row>
        <row r="45">
          <cell r="A45">
            <v>2007</v>
          </cell>
          <cell r="C45">
            <v>69217</v>
          </cell>
          <cell r="D45">
            <v>392382.21380312229</v>
          </cell>
          <cell r="E45">
            <v>239357.20000000601</v>
          </cell>
          <cell r="F45">
            <v>2735.3999999999942</v>
          </cell>
        </row>
        <row r="46">
          <cell r="A46">
            <v>2008</v>
          </cell>
          <cell r="C46">
            <v>57356</v>
          </cell>
          <cell r="D46">
            <v>360759.21870180231</v>
          </cell>
          <cell r="E46">
            <v>263044.60000000638</v>
          </cell>
          <cell r="F46">
            <v>3239.7999999999884</v>
          </cell>
        </row>
        <row r="47">
          <cell r="A47">
            <v>2009</v>
          </cell>
          <cell r="C47">
            <v>47835</v>
          </cell>
          <cell r="D47">
            <v>332648.212189332</v>
          </cell>
          <cell r="E47">
            <v>187675.60000000414</v>
          </cell>
          <cell r="F47">
            <v>2987.6000000000058</v>
          </cell>
        </row>
        <row r="48">
          <cell r="A48">
            <v>2010</v>
          </cell>
          <cell r="C48">
            <v>37548</v>
          </cell>
          <cell r="D48">
            <v>273548.68303518114</v>
          </cell>
          <cell r="E48">
            <v>134286.80000000447</v>
          </cell>
          <cell r="F48">
            <v>3375.6000000000058</v>
          </cell>
        </row>
        <row r="49">
          <cell r="A49">
            <v>2011</v>
          </cell>
          <cell r="C49">
            <v>33999</v>
          </cell>
          <cell r="D49">
            <v>165576.97297888633</v>
          </cell>
          <cell r="E49">
            <v>117079.00000000256</v>
          </cell>
          <cell r="F49">
            <v>6421.4000000000087</v>
          </cell>
        </row>
        <row r="50">
          <cell r="A50">
            <v>2012</v>
          </cell>
          <cell r="C50">
            <v>30267</v>
          </cell>
          <cell r="D50">
            <v>100104.3181889578</v>
          </cell>
          <cell r="E50">
            <v>137701.2000000026</v>
          </cell>
          <cell r="F50">
            <v>11931</v>
          </cell>
        </row>
        <row r="51">
          <cell r="A51">
            <v>2013</v>
          </cell>
          <cell r="C51">
            <v>26263</v>
          </cell>
          <cell r="D51">
            <v>58990.455181268379</v>
          </cell>
          <cell r="E51">
            <v>150214.19999999771</v>
          </cell>
          <cell r="F51">
            <v>14394.800000000017</v>
          </cell>
        </row>
        <row r="52">
          <cell r="A52">
            <v>2014</v>
          </cell>
          <cell r="C52">
            <v>22822</v>
          </cell>
          <cell r="D52">
            <v>33059.591556091684</v>
          </cell>
          <cell r="E52">
            <v>180904.99999999616</v>
          </cell>
          <cell r="F52">
            <v>16063.200000000012</v>
          </cell>
        </row>
        <row r="53">
          <cell r="A53">
            <v>2015</v>
          </cell>
          <cell r="C53">
            <v>19324.999999999996</v>
          </cell>
          <cell r="D53">
            <v>16499</v>
          </cell>
          <cell r="E53">
            <v>240152.60000000248</v>
          </cell>
          <cell r="F53">
            <v>20195.399999999994</v>
          </cell>
        </row>
        <row r="54">
          <cell r="A54">
            <v>2016</v>
          </cell>
          <cell r="C54">
            <v>16972</v>
          </cell>
          <cell r="D54">
            <v>7780</v>
          </cell>
          <cell r="E54">
            <v>292765.39999999246</v>
          </cell>
          <cell r="F54">
            <v>25220</v>
          </cell>
        </row>
        <row r="55">
          <cell r="A55">
            <v>2017</v>
          </cell>
          <cell r="C55">
            <v>15459.964023934181</v>
          </cell>
          <cell r="D55">
            <v>3450</v>
          </cell>
          <cell r="E55">
            <v>310399.99999998952</v>
          </cell>
          <cell r="F55">
            <v>25705.000000000058</v>
          </cell>
        </row>
        <row r="56">
          <cell r="A56">
            <v>2018</v>
          </cell>
          <cell r="C56">
            <v>13300</v>
          </cell>
          <cell r="D56">
            <v>1300</v>
          </cell>
          <cell r="E56">
            <v>293133.99999999284</v>
          </cell>
          <cell r="F56">
            <v>28479.20000000003</v>
          </cell>
        </row>
      </sheetData>
      <sheetData sheetId="19">
        <row r="5">
          <cell r="B5" t="str">
            <v>Garanties de ressources (dispositifs pour 60 ans et plus)</v>
          </cell>
          <cell r="C5" t="str">
            <v xml:space="preserve">Préretraites totales  </v>
          </cell>
          <cell r="D5" t="str">
            <v>Dispensés de recherche d'emploi indemnisés</v>
          </cell>
          <cell r="E5" t="str">
            <v>Retraites anticipées pour carrière longue</v>
          </cell>
          <cell r="F5" t="str">
            <v xml:space="preserve">Autres retraites anticipées </v>
          </cell>
        </row>
        <row r="6">
          <cell r="A6">
            <v>1968</v>
          </cell>
          <cell r="B6">
            <v>2.5720018128938494E-3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H6">
            <v>5443231</v>
          </cell>
        </row>
        <row r="7">
          <cell r="A7">
            <v>1969</v>
          </cell>
          <cell r="B7">
            <v>2.4863467333916182E-3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H7">
            <v>5429653</v>
          </cell>
        </row>
        <row r="8">
          <cell r="A8">
            <v>1970</v>
          </cell>
          <cell r="B8">
            <v>2.5784754219722776E-3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H8">
            <v>5235652</v>
          </cell>
        </row>
        <row r="9">
          <cell r="A9">
            <v>1971</v>
          </cell>
          <cell r="B9">
            <v>2.8184484360832263E-3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H9">
            <v>4967272</v>
          </cell>
        </row>
        <row r="10">
          <cell r="A10">
            <v>1972</v>
          </cell>
          <cell r="B10">
            <v>2.9958127213754447E-3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4723593</v>
          </cell>
        </row>
        <row r="11">
          <cell r="A11">
            <v>1973</v>
          </cell>
          <cell r="B11">
            <v>1.1740040160901017E-2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H11">
            <v>4506373</v>
          </cell>
        </row>
        <row r="12">
          <cell r="A12">
            <v>1974</v>
          </cell>
          <cell r="B12">
            <v>1.4831042692806782E-2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4338670</v>
          </cell>
        </row>
        <row r="13">
          <cell r="A13">
            <v>1975</v>
          </cell>
          <cell r="B13">
            <v>1.902463398700488E-2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4426892</v>
          </cell>
        </row>
        <row r="14">
          <cell r="A14">
            <v>1976</v>
          </cell>
          <cell r="B14">
            <v>2.1511749621713681E-2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4528316</v>
          </cell>
        </row>
        <row r="15">
          <cell r="A15">
            <v>1977</v>
          </cell>
          <cell r="B15">
            <v>2.4867810219503905E-2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4581103</v>
          </cell>
        </row>
        <row r="16">
          <cell r="A16">
            <v>1978</v>
          </cell>
          <cell r="B16">
            <v>3.1713918470689217E-2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H16">
            <v>4636860</v>
          </cell>
        </row>
        <row r="17">
          <cell r="A17">
            <v>1979</v>
          </cell>
          <cell r="B17">
            <v>3.4819360652534714E-2</v>
          </cell>
          <cell r="C17">
            <v>1.1791052336522593E-4</v>
          </cell>
          <cell r="D17">
            <v>0</v>
          </cell>
          <cell r="E17">
            <v>0</v>
          </cell>
          <cell r="F17">
            <v>0</v>
          </cell>
          <cell r="H17">
            <v>4698478</v>
          </cell>
        </row>
        <row r="18">
          <cell r="A18">
            <v>1980</v>
          </cell>
          <cell r="B18">
            <v>4.348865739086278E-2</v>
          </cell>
          <cell r="C18">
            <v>1.772241550469402E-3</v>
          </cell>
          <cell r="D18">
            <v>0</v>
          </cell>
          <cell r="E18">
            <v>0</v>
          </cell>
          <cell r="F18">
            <v>0</v>
          </cell>
          <cell r="H18">
            <v>4938943</v>
          </cell>
        </row>
        <row r="19">
          <cell r="A19">
            <v>1981</v>
          </cell>
          <cell r="B19">
            <v>5.5574116471261883E-2</v>
          </cell>
          <cell r="C19">
            <v>7.2919276298554414E-3</v>
          </cell>
          <cell r="D19">
            <v>0</v>
          </cell>
          <cell r="E19">
            <v>0</v>
          </cell>
          <cell r="F19">
            <v>0</v>
          </cell>
          <cell r="H19">
            <v>5241001</v>
          </cell>
        </row>
        <row r="20">
          <cell r="A20">
            <v>1982</v>
          </cell>
          <cell r="B20">
            <v>7.1971936305737103E-2</v>
          </cell>
          <cell r="C20">
            <v>2.4629132176360802E-2</v>
          </cell>
          <cell r="D20">
            <v>0</v>
          </cell>
          <cell r="E20">
            <v>0</v>
          </cell>
          <cell r="F20">
            <v>0</v>
          </cell>
          <cell r="H20">
            <v>5517734</v>
          </cell>
        </row>
        <row r="21">
          <cell r="A21">
            <v>1983</v>
          </cell>
          <cell r="B21">
            <v>7.5189652626927644E-2</v>
          </cell>
          <cell r="C21">
            <v>5.0121346106437252E-2</v>
          </cell>
          <cell r="D21">
            <v>0</v>
          </cell>
          <cell r="E21">
            <v>0</v>
          </cell>
          <cell r="F21">
            <v>0</v>
          </cell>
          <cell r="H21">
            <v>5764091</v>
          </cell>
        </row>
        <row r="22">
          <cell r="A22">
            <v>1984</v>
          </cell>
          <cell r="B22">
            <v>6.8701872613813511E-2</v>
          </cell>
          <cell r="C22">
            <v>4.9451002015891948E-2</v>
          </cell>
          <cell r="D22">
            <v>0</v>
          </cell>
          <cell r="E22">
            <v>0</v>
          </cell>
          <cell r="F22">
            <v>0</v>
          </cell>
          <cell r="H22">
            <v>5961133</v>
          </cell>
        </row>
        <row r="23">
          <cell r="A23">
            <v>1985</v>
          </cell>
          <cell r="B23">
            <v>5.886318708060076E-2</v>
          </cell>
          <cell r="C23">
            <v>4.8536450679749543E-2</v>
          </cell>
          <cell r="D23">
            <v>1.0499943468304367E-2</v>
          </cell>
          <cell r="E23">
            <v>0</v>
          </cell>
          <cell r="F23">
            <v>0</v>
          </cell>
          <cell r="H23">
            <v>5952413</v>
          </cell>
        </row>
        <row r="24">
          <cell r="A24">
            <v>1986</v>
          </cell>
          <cell r="B24">
            <v>4.8890168409302805E-2</v>
          </cell>
          <cell r="C24">
            <v>4.4683679614295264E-2</v>
          </cell>
          <cell r="D24">
            <v>1.9206827838004415E-2</v>
          </cell>
          <cell r="E24">
            <v>0</v>
          </cell>
          <cell r="F24">
            <v>0</v>
          </cell>
          <cell r="H24">
            <v>5943199</v>
          </cell>
        </row>
        <row r="25">
          <cell r="A25">
            <v>1987</v>
          </cell>
          <cell r="B25">
            <v>3.8398040906685152E-2</v>
          </cell>
          <cell r="C25">
            <v>3.9393606617716202E-2</v>
          </cell>
          <cell r="D25">
            <v>2.8776030122537363E-2</v>
          </cell>
          <cell r="E25">
            <v>0</v>
          </cell>
          <cell r="F25">
            <v>0</v>
          </cell>
          <cell r="H25">
            <v>5955408</v>
          </cell>
        </row>
        <row r="26">
          <cell r="A26">
            <v>1988</v>
          </cell>
          <cell r="B26">
            <v>3.0698149359989099E-2</v>
          </cell>
          <cell r="C26">
            <v>3.7674764443352854E-2</v>
          </cell>
          <cell r="D26">
            <v>3.5244253864542101E-2</v>
          </cell>
          <cell r="E26">
            <v>0</v>
          </cell>
          <cell r="F26">
            <v>0</v>
          </cell>
          <cell r="H26">
            <v>5944430</v>
          </cell>
        </row>
        <row r="27">
          <cell r="A27">
            <v>1989</v>
          </cell>
          <cell r="B27">
            <v>2.3134700233409567E-2</v>
          </cell>
          <cell r="C27">
            <v>3.623349570276737E-2</v>
          </cell>
          <cell r="D27">
            <v>3.820571737355187E-2</v>
          </cell>
          <cell r="E27">
            <v>0</v>
          </cell>
          <cell r="F27">
            <v>0</v>
          </cell>
          <cell r="H27">
            <v>5944058</v>
          </cell>
        </row>
        <row r="28">
          <cell r="A28">
            <v>1990</v>
          </cell>
          <cell r="B28">
            <v>1.5913045082250877E-2</v>
          </cell>
          <cell r="C28">
            <v>3.3849045306986063E-2</v>
          </cell>
          <cell r="D28">
            <v>3.9472163382481183E-2</v>
          </cell>
          <cell r="E28">
            <v>0</v>
          </cell>
          <cell r="F28">
            <v>0</v>
          </cell>
          <cell r="H28">
            <v>5909177</v>
          </cell>
        </row>
        <row r="29">
          <cell r="A29">
            <v>1991</v>
          </cell>
          <cell r="B29">
            <v>9.2982015363267338E-3</v>
          </cell>
          <cell r="C29">
            <v>3.3148407637240605E-2</v>
          </cell>
          <cell r="D29">
            <v>3.9675957889232505E-2</v>
          </cell>
          <cell r="E29">
            <v>0</v>
          </cell>
          <cell r="F29">
            <v>0</v>
          </cell>
          <cell r="H29">
            <v>5874792</v>
          </cell>
        </row>
        <row r="30">
          <cell r="A30">
            <v>1992</v>
          </cell>
          <cell r="B30">
            <v>3.9802681817316986E-3</v>
          </cell>
          <cell r="C30">
            <v>3.30447448924234E-2</v>
          </cell>
          <cell r="D30">
            <v>4.1311587583812148E-2</v>
          </cell>
          <cell r="E30">
            <v>0</v>
          </cell>
          <cell r="F30">
            <v>0</v>
          </cell>
          <cell r="H30">
            <v>5834029</v>
          </cell>
        </row>
        <row r="31">
          <cell r="A31">
            <v>1993</v>
          </cell>
          <cell r="B31">
            <v>1.6962533864969031E-3</v>
          </cell>
          <cell r="C31">
            <v>3.4969315073705216E-2</v>
          </cell>
          <cell r="D31">
            <v>4.8124272005852488E-2</v>
          </cell>
          <cell r="E31">
            <v>0</v>
          </cell>
          <cell r="F31">
            <v>0</v>
          </cell>
          <cell r="H31">
            <v>5782155</v>
          </cell>
        </row>
        <row r="32">
          <cell r="A32">
            <v>1994</v>
          </cell>
          <cell r="B32">
            <v>1.2773878472990803E-3</v>
          </cell>
          <cell r="C32">
            <v>3.489731572516902E-2</v>
          </cell>
          <cell r="D32">
            <v>4.9702395995461432E-2</v>
          </cell>
          <cell r="E32">
            <v>0</v>
          </cell>
          <cell r="F32">
            <v>0</v>
          </cell>
          <cell r="H32">
            <v>5737490</v>
          </cell>
        </row>
        <row r="33">
          <cell r="A33">
            <v>1995</v>
          </cell>
          <cell r="B33">
            <v>9.1508332158556202E-4</v>
          </cell>
          <cell r="C33">
            <v>3.1855161876002479E-2</v>
          </cell>
          <cell r="D33">
            <v>4.9040760445958419E-2</v>
          </cell>
          <cell r="E33">
            <v>0</v>
          </cell>
          <cell r="F33">
            <v>0</v>
          </cell>
          <cell r="H33">
            <v>5632274</v>
          </cell>
        </row>
        <row r="34">
          <cell r="A34">
            <v>1996</v>
          </cell>
          <cell r="B34">
            <v>5.8178559377687156E-4</v>
          </cell>
          <cell r="C34">
            <v>3.6103905056654707E-2</v>
          </cell>
          <cell r="D34">
            <v>4.9025277831193287E-2</v>
          </cell>
          <cell r="E34">
            <v>0</v>
          </cell>
          <cell r="F34">
            <v>0</v>
          </cell>
          <cell r="H34">
            <v>5512340</v>
          </cell>
        </row>
        <row r="35">
          <cell r="A35">
            <v>1997</v>
          </cell>
          <cell r="B35">
            <v>2.8370779089138235E-4</v>
          </cell>
          <cell r="C35">
            <v>3.4874940871256525E-2</v>
          </cell>
          <cell r="D35">
            <v>5.0493927000608181E-2</v>
          </cell>
          <cell r="E35">
            <v>0</v>
          </cell>
          <cell r="F35">
            <v>0</v>
          </cell>
          <cell r="H35">
            <v>5445744</v>
          </cell>
        </row>
        <row r="36">
          <cell r="A36">
            <v>1998</v>
          </cell>
          <cell r="B36">
            <v>6.7773287516876738E-5</v>
          </cell>
          <cell r="C36">
            <v>3.2786292090379809E-2</v>
          </cell>
          <cell r="D36">
            <v>5.2078353267067341E-2</v>
          </cell>
          <cell r="E36">
            <v>0</v>
          </cell>
          <cell r="F36">
            <v>0</v>
          </cell>
          <cell r="H36">
            <v>5444623</v>
          </cell>
        </row>
        <row r="37">
          <cell r="A37">
            <v>1999</v>
          </cell>
          <cell r="B37">
            <v>0</v>
          </cell>
          <cell r="C37">
            <v>3.0584097528530228E-2</v>
          </cell>
          <cell r="D37">
            <v>5.9514703790968244E-2</v>
          </cell>
          <cell r="E37">
            <v>0</v>
          </cell>
          <cell r="F37">
            <v>0</v>
          </cell>
          <cell r="H37">
            <v>5463591</v>
          </cell>
        </row>
        <row r="38">
          <cell r="A38">
            <v>2000</v>
          </cell>
          <cell r="B38">
            <v>0</v>
          </cell>
          <cell r="C38">
            <v>2.8890049253356302E-2</v>
          </cell>
          <cell r="D38">
            <v>6.333217619658349E-2</v>
          </cell>
          <cell r="E38">
            <v>0</v>
          </cell>
          <cell r="F38">
            <v>0</v>
          </cell>
          <cell r="H38">
            <v>5507848</v>
          </cell>
        </row>
        <row r="39">
          <cell r="A39">
            <v>2001</v>
          </cell>
          <cell r="B39">
            <v>0</v>
          </cell>
          <cell r="C39">
            <v>2.4281089399237222E-2</v>
          </cell>
          <cell r="D39">
            <v>6.3506142634942309E-2</v>
          </cell>
          <cell r="E39">
            <v>0</v>
          </cell>
          <cell r="F39">
            <v>0</v>
          </cell>
          <cell r="H39">
            <v>5741917</v>
          </cell>
        </row>
        <row r="40">
          <cell r="A40">
            <v>2002</v>
          </cell>
          <cell r="B40">
            <v>0</v>
          </cell>
          <cell r="C40">
            <v>1.7946773224397448E-2</v>
          </cell>
          <cell r="D40">
            <v>6.1386408171360894E-2</v>
          </cell>
          <cell r="E40">
            <v>0</v>
          </cell>
          <cell r="F40">
            <v>0</v>
          </cell>
          <cell r="H40">
            <v>6156037</v>
          </cell>
        </row>
        <row r="41">
          <cell r="A41">
            <v>2003</v>
          </cell>
          <cell r="B41">
            <v>0</v>
          </cell>
          <cell r="C41">
            <v>1.6362634885293756E-2</v>
          </cell>
          <cell r="D41">
            <v>6.3296467387593661E-2</v>
          </cell>
          <cell r="E41">
            <v>0</v>
          </cell>
          <cell r="F41">
            <v>0</v>
          </cell>
          <cell r="H41">
            <v>6454095</v>
          </cell>
        </row>
        <row r="42">
          <cell r="A42">
            <v>2004</v>
          </cell>
          <cell r="B42">
            <v>0</v>
          </cell>
          <cell r="C42">
            <v>1.4999385702321571E-2</v>
          </cell>
          <cell r="D42">
            <v>6.1883374273151937E-2</v>
          </cell>
          <cell r="E42">
            <v>1.51978875866373E-2</v>
          </cell>
          <cell r="F42">
            <v>2.8751206179790183E-5</v>
          </cell>
          <cell r="H42">
            <v>6747543</v>
          </cell>
        </row>
        <row r="43">
          <cell r="A43">
            <v>2005</v>
          </cell>
          <cell r="B43">
            <v>0</v>
          </cell>
          <cell r="C43">
            <v>1.3401498996505432E-2</v>
          </cell>
          <cell r="D43">
            <v>5.8976341530384842E-2</v>
          </cell>
          <cell r="E43">
            <v>2.3434268703686891E-2</v>
          </cell>
          <cell r="F43">
            <v>2.1655248889825932E-4</v>
          </cell>
          <cell r="H43">
            <v>7077268</v>
          </cell>
        </row>
        <row r="44">
          <cell r="A44">
            <v>2006</v>
          </cell>
          <cell r="B44">
            <v>0</v>
          </cell>
          <cell r="C44">
            <v>1.1173730389284157E-2</v>
          </cell>
          <cell r="D44">
            <v>5.6150662797635337E-2</v>
          </cell>
          <cell r="E44">
            <v>2.8032552999749504E-2</v>
          </cell>
          <cell r="F44">
            <v>2.8888709293351574E-4</v>
          </cell>
          <cell r="H44">
            <v>7386969</v>
          </cell>
        </row>
        <row r="45">
          <cell r="A45">
            <v>2007</v>
          </cell>
          <cell r="B45">
            <v>0</v>
          </cell>
          <cell r="C45">
            <v>9.0357796876476774E-3</v>
          </cell>
          <cell r="D45">
            <v>5.1222665490796772E-2</v>
          </cell>
          <cell r="E45">
            <v>3.124635459283524E-2</v>
          </cell>
          <cell r="F45">
            <v>3.5708672374693213E-4</v>
          </cell>
          <cell r="H45">
            <v>7660324</v>
          </cell>
        </row>
        <row r="46">
          <cell r="A46">
            <v>2008</v>
          </cell>
          <cell r="B46">
            <v>0</v>
          </cell>
          <cell r="C46">
            <v>7.2867103798145063E-3</v>
          </cell>
          <cell r="D46">
            <v>4.5832135147642693E-2</v>
          </cell>
          <cell r="E46">
            <v>3.3418122204724898E-2</v>
          </cell>
          <cell r="F46">
            <v>4.1159572300235287E-4</v>
          </cell>
          <cell r="H46">
            <v>7871316</v>
          </cell>
        </row>
        <row r="47">
          <cell r="A47">
            <v>2009</v>
          </cell>
          <cell r="B47">
            <v>0</v>
          </cell>
          <cell r="C47">
            <v>5.9229162812777895E-3</v>
          </cell>
          <cell r="D47">
            <v>4.1188408318472737E-2</v>
          </cell>
          <cell r="E47">
            <v>2.3237940145052836E-2</v>
          </cell>
          <cell r="F47">
            <v>3.6992379391545017E-4</v>
          </cell>
          <cell r="H47">
            <v>8076258</v>
          </cell>
        </row>
        <row r="48">
          <cell r="A48">
            <v>2010</v>
          </cell>
          <cell r="B48">
            <v>0</v>
          </cell>
          <cell r="C48">
            <v>4.5373806427085848E-3</v>
          </cell>
          <cell r="D48">
            <v>3.3056208033510628E-2</v>
          </cell>
          <cell r="E48">
            <v>1.6227504178419609E-2</v>
          </cell>
          <cell r="F48">
            <v>4.0791472508594663E-4</v>
          </cell>
          <cell r="H48">
            <v>8275259</v>
          </cell>
        </row>
        <row r="49">
          <cell r="A49">
            <v>2011</v>
          </cell>
          <cell r="B49">
            <v>0</v>
          </cell>
          <cell r="C49">
            <v>4.095359147060963E-3</v>
          </cell>
          <cell r="D49">
            <v>1.9944621042729142E-2</v>
          </cell>
          <cell r="E49">
            <v>1.4102784010669755E-2</v>
          </cell>
          <cell r="F49">
            <v>7.7349155054376028E-4</v>
          </cell>
          <cell r="H49">
            <v>8301836</v>
          </cell>
        </row>
        <row r="50">
          <cell r="A50">
            <v>2012</v>
          </cell>
          <cell r="B50">
            <v>0</v>
          </cell>
          <cell r="C50">
            <v>3.6457458168237672E-3</v>
          </cell>
          <cell r="D50">
            <v>1.2057848458168574E-2</v>
          </cell>
          <cell r="E50">
            <v>1.6586499285413898E-2</v>
          </cell>
          <cell r="F50">
            <v>1.4371227191503739E-3</v>
          </cell>
          <cell r="H50">
            <v>8302005</v>
          </cell>
        </row>
        <row r="51">
          <cell r="A51">
            <v>2013</v>
          </cell>
          <cell r="B51">
            <v>0</v>
          </cell>
          <cell r="C51">
            <v>3.1658986080678277E-3</v>
          </cell>
          <cell r="D51">
            <v>7.1110611867518997E-3</v>
          </cell>
          <cell r="E51">
            <v>1.810771529117066E-2</v>
          </cell>
          <cell r="F51">
            <v>1.7352350182163051E-3</v>
          </cell>
          <cell r="H51">
            <v>8295591</v>
          </cell>
        </row>
        <row r="52">
          <cell r="A52">
            <v>2014</v>
          </cell>
          <cell r="B52">
            <v>0</v>
          </cell>
          <cell r="C52">
            <v>2.7486397713794601E-3</v>
          </cell>
          <cell r="D52">
            <v>3.9816364988447192E-3</v>
          </cell>
          <cell r="E52">
            <v>2.1787865999535128E-2</v>
          </cell>
          <cell r="F52">
            <v>1.9346223107362447E-3</v>
          </cell>
          <cell r="H52">
            <v>8303016</v>
          </cell>
        </row>
        <row r="53">
          <cell r="A53">
            <v>2015</v>
          </cell>
          <cell r="B53">
            <v>0</v>
          </cell>
          <cell r="C53">
            <v>2.3274285497500644E-3</v>
          </cell>
          <cell r="D53">
            <v>1.9870759970155921E-3</v>
          </cell>
          <cell r="E53">
            <v>2.8923053947566012E-2</v>
          </cell>
          <cell r="F53">
            <v>2.4322561725031019E-3</v>
          </cell>
          <cell r="H53">
            <v>8303155</v>
          </cell>
        </row>
        <row r="54">
          <cell r="A54">
            <v>2016</v>
          </cell>
          <cell r="B54">
            <v>0</v>
          </cell>
          <cell r="C54">
            <v>2.0310810935334862E-3</v>
          </cell>
          <cell r="D54">
            <v>9.3105178574655453E-4</v>
          </cell>
          <cell r="E54">
            <v>3.5035957387506082E-2</v>
          </cell>
          <cell r="F54">
            <v>3.0181395933840754E-3</v>
          </cell>
          <cell r="H54">
            <v>8356141</v>
          </cell>
        </row>
        <row r="55">
          <cell r="A55">
            <v>2017</v>
          </cell>
          <cell r="B55">
            <v>0</v>
          </cell>
          <cell r="C55">
            <v>1.8445996384927295E-3</v>
          </cell>
          <cell r="D55">
            <v>4.1163541797042741E-4</v>
          </cell>
          <cell r="E55">
            <v>3.7035256155946765E-2</v>
          </cell>
          <cell r="F55">
            <v>3.0669821504144524E-3</v>
          </cell>
          <cell r="H55">
            <v>8381203</v>
          </cell>
        </row>
        <row r="56">
          <cell r="A56">
            <v>2018</v>
          </cell>
          <cell r="B56">
            <v>0</v>
          </cell>
          <cell r="C56">
            <v>1.5770198096216944E-3</v>
          </cell>
          <cell r="D56">
            <v>1.5414479342166937E-4</v>
          </cell>
          <cell r="E56">
            <v>3.4757753749897327E-2</v>
          </cell>
          <cell r="F56">
            <v>3.3768618467803161E-3</v>
          </cell>
          <cell r="H56">
            <v>8433629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 savoir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1986"/>
      <sheetName val="1985"/>
      <sheetName val="1984"/>
      <sheetName val="1983"/>
      <sheetName val="1982"/>
      <sheetName val="1981"/>
      <sheetName val="1980"/>
      <sheetName val="1979"/>
      <sheetName val="1978"/>
      <sheetName val="1977"/>
      <sheetName val="1976"/>
      <sheetName val="1975"/>
    </sheetNames>
    <sheetDataSet>
      <sheetData sheetId="0" refreshError="1"/>
      <sheetData sheetId="1" refreshError="1">
        <row r="26">
          <cell r="M26">
            <v>4270010</v>
          </cell>
          <cell r="N26">
            <v>4055622</v>
          </cell>
        </row>
      </sheetData>
      <sheetData sheetId="2" refreshError="1">
        <row r="26">
          <cell r="M26">
            <v>4235661</v>
          </cell>
          <cell r="N26">
            <v>4083339</v>
          </cell>
        </row>
      </sheetData>
      <sheetData sheetId="3" refreshError="1">
        <row r="26">
          <cell r="M26">
            <v>4210457</v>
          </cell>
          <cell r="N26">
            <v>4096018</v>
          </cell>
        </row>
      </sheetData>
      <sheetData sheetId="4" refreshError="1">
        <row r="26">
          <cell r="M26">
            <v>4182459</v>
          </cell>
          <cell r="N26">
            <v>4119546</v>
          </cell>
        </row>
      </sheetData>
      <sheetData sheetId="5" refreshError="1">
        <row r="25">
          <cell r="M25">
            <v>4180693</v>
          </cell>
          <cell r="N25">
            <v>4121143</v>
          </cell>
        </row>
      </sheetData>
      <sheetData sheetId="6" refreshError="1">
        <row r="25">
          <cell r="M25">
            <v>4169198</v>
          </cell>
          <cell r="N25">
            <v>4106061</v>
          </cell>
        </row>
      </sheetData>
      <sheetData sheetId="7" refreshError="1">
        <row r="25">
          <cell r="M25">
            <v>4202785</v>
          </cell>
          <cell r="N25">
            <v>3873473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 savoir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1"/>
      <sheetName val="1990"/>
      <sheetName val="1989"/>
      <sheetName val="1988"/>
      <sheetName val="1987"/>
      <sheetName val="1986"/>
      <sheetName val="1985"/>
      <sheetName val="1984"/>
      <sheetName val="1983"/>
      <sheetName val="1982"/>
      <sheetName val="1981"/>
      <sheetName val="1980"/>
      <sheetName val="1979"/>
      <sheetName val="1978"/>
      <sheetName val="1977"/>
      <sheetName val="1976"/>
      <sheetName val="1975"/>
    </sheetNames>
    <sheetDataSet>
      <sheetData sheetId="0" refreshError="1"/>
      <sheetData sheetId="1" refreshError="1">
        <row r="109">
          <cell r="N109">
            <v>4308347</v>
          </cell>
          <cell r="O109">
            <v>4072856</v>
          </cell>
        </row>
      </sheetData>
      <sheetData sheetId="2" refreshError="1">
        <row r="109">
          <cell r="N109">
            <v>4286887</v>
          </cell>
          <cell r="O109">
            <v>4069254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0Preret_tot"/>
      <sheetName val="essaiDRE"/>
      <sheetName val="A lire"/>
      <sheetName val="G10 (2)"/>
      <sheetName val="G10  RACL refonte"/>
      <sheetName val="G10 ASFNE"/>
      <sheetName val="G10 RACL"/>
      <sheetName val="G10 CATS"/>
      <sheetName val="G10 DRE"/>
      <sheetName val="France metro à vérifier"/>
      <sheetName val="G17"/>
      <sheetName val="G17G"/>
      <sheetName val="G17G (2)"/>
      <sheetName val="G17G (3)"/>
      <sheetName val="G10 Ensemble des préretraites "/>
      <sheetName val="CAA flux"/>
      <sheetName val="CAA flux 01-13"/>
      <sheetName val="G CAA flux 95-13"/>
      <sheetName val="RA flux stock"/>
      <sheetName val="G10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Garanties de ressources (dispositifs pour 60 ans et plus)</v>
          </cell>
          <cell r="C5" t="str">
            <v xml:space="preserve">Préretraites totales  </v>
          </cell>
          <cell r="E5" t="str">
            <v>Dispensés de recherche d'emploi indemnisés</v>
          </cell>
          <cell r="G5" t="str">
            <v>Retraites anticipées pour carrière longue</v>
          </cell>
          <cell r="H5" t="str">
            <v xml:space="preserve">Autres retraites anticipées </v>
          </cell>
        </row>
        <row r="6">
          <cell r="A6">
            <v>1968</v>
          </cell>
          <cell r="B6">
            <v>14000</v>
          </cell>
          <cell r="C6">
            <v>0</v>
          </cell>
          <cell r="E6">
            <v>0</v>
          </cell>
          <cell r="G6">
            <v>0</v>
          </cell>
          <cell r="H6" t="str">
            <v>-</v>
          </cell>
        </row>
        <row r="7">
          <cell r="A7">
            <v>1969</v>
          </cell>
          <cell r="B7">
            <v>13500</v>
          </cell>
          <cell r="C7">
            <v>0</v>
          </cell>
          <cell r="E7">
            <v>0</v>
          </cell>
          <cell r="G7">
            <v>0</v>
          </cell>
          <cell r="H7">
            <v>0</v>
          </cell>
        </row>
        <row r="8">
          <cell r="A8">
            <v>1970</v>
          </cell>
          <cell r="B8">
            <v>13500</v>
          </cell>
          <cell r="C8">
            <v>0</v>
          </cell>
          <cell r="E8">
            <v>0</v>
          </cell>
          <cell r="G8">
            <v>0</v>
          </cell>
          <cell r="H8">
            <v>0</v>
          </cell>
        </row>
        <row r="9">
          <cell r="A9">
            <v>1971</v>
          </cell>
          <cell r="B9">
            <v>14000</v>
          </cell>
          <cell r="C9">
            <v>0</v>
          </cell>
          <cell r="E9">
            <v>0</v>
          </cell>
          <cell r="G9">
            <v>0</v>
          </cell>
          <cell r="H9">
            <v>0</v>
          </cell>
        </row>
        <row r="10">
          <cell r="A10">
            <v>1972</v>
          </cell>
          <cell r="B10">
            <v>14151</v>
          </cell>
          <cell r="C10">
            <v>0</v>
          </cell>
          <cell r="E10">
            <v>0</v>
          </cell>
          <cell r="G10">
            <v>0</v>
          </cell>
          <cell r="H10">
            <v>0</v>
          </cell>
        </row>
        <row r="11">
          <cell r="A11">
            <v>1973</v>
          </cell>
          <cell r="B11">
            <v>52905</v>
          </cell>
          <cell r="C11">
            <v>0</v>
          </cell>
          <cell r="E11">
            <v>0</v>
          </cell>
          <cell r="G11">
            <v>0</v>
          </cell>
          <cell r="H11">
            <v>0</v>
          </cell>
        </row>
        <row r="12">
          <cell r="A12">
            <v>1974</v>
          </cell>
          <cell r="B12">
            <v>64347</v>
          </cell>
          <cell r="C12">
            <v>0</v>
          </cell>
          <cell r="E12">
            <v>0</v>
          </cell>
          <cell r="G12">
            <v>0</v>
          </cell>
          <cell r="H12">
            <v>0</v>
          </cell>
        </row>
        <row r="13">
          <cell r="A13">
            <v>1975</v>
          </cell>
          <cell r="B13">
            <v>84220</v>
          </cell>
          <cell r="C13">
            <v>0</v>
          </cell>
          <cell r="E13">
            <v>0</v>
          </cell>
          <cell r="G13">
            <v>0</v>
          </cell>
          <cell r="H13">
            <v>0</v>
          </cell>
        </row>
        <row r="14">
          <cell r="A14">
            <v>1976</v>
          </cell>
          <cell r="B14">
            <v>97412</v>
          </cell>
          <cell r="C14">
            <v>0</v>
          </cell>
          <cell r="E14">
            <v>0</v>
          </cell>
          <cell r="G14">
            <v>0</v>
          </cell>
          <cell r="H14">
            <v>0</v>
          </cell>
        </row>
        <row r="15">
          <cell r="A15">
            <v>1977</v>
          </cell>
          <cell r="B15">
            <v>113922</v>
          </cell>
          <cell r="C15">
            <v>0</v>
          </cell>
          <cell r="E15">
            <v>0</v>
          </cell>
          <cell r="G15">
            <v>0</v>
          </cell>
          <cell r="H15">
            <v>0</v>
          </cell>
        </row>
        <row r="16">
          <cell r="A16">
            <v>1978</v>
          </cell>
          <cell r="B16">
            <v>147053</v>
          </cell>
          <cell r="C16">
            <v>0</v>
          </cell>
          <cell r="E16">
            <v>0</v>
          </cell>
          <cell r="G16">
            <v>0</v>
          </cell>
          <cell r="H16">
            <v>0</v>
          </cell>
        </row>
        <row r="17">
          <cell r="A17">
            <v>1979</v>
          </cell>
          <cell r="B17">
            <v>163598</v>
          </cell>
          <cell r="C17">
            <v>554</v>
          </cell>
          <cell r="E17">
            <v>0</v>
          </cell>
          <cell r="G17">
            <v>0</v>
          </cell>
          <cell r="H17">
            <v>0</v>
          </cell>
        </row>
        <row r="18">
          <cell r="A18">
            <v>1980</v>
          </cell>
          <cell r="B18">
            <v>214788</v>
          </cell>
          <cell r="C18">
            <v>8753</v>
          </cell>
          <cell r="E18">
            <v>0</v>
          </cell>
          <cell r="G18">
            <v>0</v>
          </cell>
          <cell r="H18">
            <v>0</v>
          </cell>
        </row>
        <row r="19">
          <cell r="A19">
            <v>1981</v>
          </cell>
          <cell r="B19">
            <v>291264</v>
          </cell>
          <cell r="C19">
            <v>38217</v>
          </cell>
          <cell r="E19">
            <v>0</v>
          </cell>
          <cell r="G19">
            <v>0</v>
          </cell>
          <cell r="H19">
            <v>0</v>
          </cell>
        </row>
        <row r="20">
          <cell r="A20">
            <v>1982</v>
          </cell>
          <cell r="B20">
            <v>397122</v>
          </cell>
          <cell r="C20">
            <v>135897</v>
          </cell>
          <cell r="E20">
            <v>0</v>
          </cell>
          <cell r="G20">
            <v>0</v>
          </cell>
          <cell r="H20">
            <v>0</v>
          </cell>
        </row>
        <row r="21">
          <cell r="A21">
            <v>1983</v>
          </cell>
          <cell r="B21">
            <v>433400</v>
          </cell>
          <cell r="C21">
            <v>288904</v>
          </cell>
          <cell r="E21">
            <v>0</v>
          </cell>
          <cell r="G21">
            <v>0</v>
          </cell>
          <cell r="H21">
            <v>0</v>
          </cell>
        </row>
        <row r="22">
          <cell r="A22">
            <v>1984</v>
          </cell>
          <cell r="B22">
            <v>409541</v>
          </cell>
          <cell r="C22">
            <v>294784</v>
          </cell>
          <cell r="E22">
            <v>0</v>
          </cell>
          <cell r="G22">
            <v>0</v>
          </cell>
          <cell r="H22">
            <v>0</v>
          </cell>
        </row>
        <row r="23">
          <cell r="A23">
            <v>1985</v>
          </cell>
          <cell r="B23">
            <v>350378</v>
          </cell>
          <cell r="C23">
            <v>288909</v>
          </cell>
          <cell r="E23">
            <v>62500</v>
          </cell>
          <cell r="G23">
            <v>0</v>
          </cell>
          <cell r="H23">
            <v>0</v>
          </cell>
        </row>
        <row r="24">
          <cell r="A24">
            <v>1986</v>
          </cell>
          <cell r="B24">
            <v>290564</v>
          </cell>
          <cell r="C24">
            <v>265564</v>
          </cell>
          <cell r="E24">
            <v>114150</v>
          </cell>
          <cell r="G24">
            <v>0</v>
          </cell>
          <cell r="H24">
            <v>0</v>
          </cell>
        </row>
        <row r="25">
          <cell r="A25">
            <v>1987</v>
          </cell>
          <cell r="B25">
            <v>228676</v>
          </cell>
          <cell r="C25">
            <v>234605</v>
          </cell>
          <cell r="E25">
            <v>171373</v>
          </cell>
          <cell r="G25">
            <v>0</v>
          </cell>
          <cell r="H25">
            <v>0</v>
          </cell>
        </row>
        <row r="26">
          <cell r="A26">
            <v>1988</v>
          </cell>
          <cell r="B26">
            <v>182483</v>
          </cell>
          <cell r="C26">
            <v>223955</v>
          </cell>
          <cell r="E26">
            <v>209507</v>
          </cell>
          <cell r="G26">
            <v>0</v>
          </cell>
          <cell r="H26">
            <v>0</v>
          </cell>
        </row>
        <row r="27">
          <cell r="A27">
            <v>1989</v>
          </cell>
          <cell r="B27">
            <v>137514</v>
          </cell>
          <cell r="C27">
            <v>215374</v>
          </cell>
          <cell r="E27">
            <v>227097</v>
          </cell>
          <cell r="G27">
            <v>0</v>
          </cell>
          <cell r="H27">
            <v>0</v>
          </cell>
        </row>
        <row r="28">
          <cell r="A28">
            <v>1990</v>
          </cell>
          <cell r="B28">
            <v>94033</v>
          </cell>
          <cell r="C28">
            <v>200020</v>
          </cell>
          <cell r="E28">
            <v>233248</v>
          </cell>
          <cell r="G28">
            <v>0</v>
          </cell>
          <cell r="H28">
            <v>0</v>
          </cell>
        </row>
        <row r="29">
          <cell r="A29">
            <v>1991</v>
          </cell>
          <cell r="B29">
            <v>54625</v>
          </cell>
          <cell r="C29">
            <v>194740</v>
          </cell>
          <cell r="E29">
            <v>233088</v>
          </cell>
          <cell r="G29">
            <v>0</v>
          </cell>
          <cell r="H29">
            <v>0</v>
          </cell>
        </row>
        <row r="30">
          <cell r="A30">
            <v>1992</v>
          </cell>
          <cell r="B30">
            <v>23221</v>
          </cell>
          <cell r="C30">
            <v>192784</v>
          </cell>
          <cell r="E30">
            <v>241013</v>
          </cell>
          <cell r="G30">
            <v>0</v>
          </cell>
          <cell r="H30">
            <v>0</v>
          </cell>
        </row>
        <row r="31">
          <cell r="A31">
            <v>1993</v>
          </cell>
          <cell r="B31">
            <v>9808</v>
          </cell>
          <cell r="C31">
            <v>202198</v>
          </cell>
          <cell r="E31">
            <v>278262</v>
          </cell>
          <cell r="G31">
            <v>0</v>
          </cell>
          <cell r="H31">
            <v>0</v>
          </cell>
        </row>
        <row r="32">
          <cell r="A32">
            <v>1994</v>
          </cell>
          <cell r="B32">
            <v>7329</v>
          </cell>
          <cell r="C32">
            <v>200223</v>
          </cell>
          <cell r="E32">
            <v>285167</v>
          </cell>
          <cell r="G32">
            <v>0</v>
          </cell>
          <cell r="H32">
            <v>0</v>
          </cell>
        </row>
        <row r="33">
          <cell r="A33">
            <v>1995</v>
          </cell>
          <cell r="B33">
            <v>5154</v>
          </cell>
          <cell r="C33">
            <v>179417</v>
          </cell>
          <cell r="E33">
            <v>276211</v>
          </cell>
          <cell r="G33">
            <v>0</v>
          </cell>
          <cell r="H33">
            <v>0</v>
          </cell>
        </row>
        <row r="34">
          <cell r="A34">
            <v>1996</v>
          </cell>
          <cell r="B34">
            <v>3207</v>
          </cell>
          <cell r="C34">
            <v>199017</v>
          </cell>
          <cell r="E34">
            <v>270244</v>
          </cell>
          <cell r="G34">
            <v>0</v>
          </cell>
          <cell r="H34">
            <v>0</v>
          </cell>
        </row>
        <row r="35">
          <cell r="A35">
            <v>1997</v>
          </cell>
          <cell r="B35">
            <v>1545</v>
          </cell>
          <cell r="C35">
            <v>189920</v>
          </cell>
          <cell r="E35">
            <v>274977</v>
          </cell>
          <cell r="G35">
            <v>0</v>
          </cell>
          <cell r="H35">
            <v>0</v>
          </cell>
        </row>
        <row r="36">
          <cell r="A36">
            <v>1998</v>
          </cell>
          <cell r="B36">
            <v>369</v>
          </cell>
          <cell r="C36">
            <v>178509</v>
          </cell>
          <cell r="E36">
            <v>283547</v>
          </cell>
          <cell r="G36">
            <v>0</v>
          </cell>
          <cell r="H36">
            <v>0</v>
          </cell>
        </row>
        <row r="37">
          <cell r="A37">
            <v>1999</v>
          </cell>
          <cell r="B37">
            <v>0</v>
          </cell>
          <cell r="C37">
            <v>167099</v>
          </cell>
          <cell r="E37">
            <v>325164</v>
          </cell>
          <cell r="G37">
            <v>0</v>
          </cell>
          <cell r="H37">
            <v>0</v>
          </cell>
        </row>
        <row r="38">
          <cell r="A38">
            <v>2000</v>
          </cell>
          <cell r="B38">
            <v>0</v>
          </cell>
          <cell r="C38">
            <v>159122</v>
          </cell>
          <cell r="E38">
            <v>348824</v>
          </cell>
          <cell r="G38">
            <v>0</v>
          </cell>
          <cell r="H38">
            <v>0</v>
          </cell>
        </row>
        <row r="39">
          <cell r="A39">
            <v>2001</v>
          </cell>
          <cell r="B39">
            <v>0</v>
          </cell>
          <cell r="C39">
            <v>139420</v>
          </cell>
          <cell r="E39">
            <v>364647</v>
          </cell>
          <cell r="G39">
            <v>0</v>
          </cell>
          <cell r="H39">
            <v>0</v>
          </cell>
        </row>
        <row r="40">
          <cell r="A40">
            <v>2002</v>
          </cell>
          <cell r="B40">
            <v>0</v>
          </cell>
          <cell r="C40">
            <v>110481</v>
          </cell>
          <cell r="E40">
            <v>377897</v>
          </cell>
          <cell r="G40">
            <v>0</v>
          </cell>
          <cell r="H40">
            <v>0</v>
          </cell>
        </row>
        <row r="41">
          <cell r="A41">
            <v>2003</v>
          </cell>
          <cell r="B41">
            <v>0</v>
          </cell>
          <cell r="C41">
            <v>105606</v>
          </cell>
          <cell r="E41">
            <v>408521.41368393134</v>
          </cell>
          <cell r="G41">
            <v>0</v>
          </cell>
          <cell r="H41">
            <v>0</v>
          </cell>
        </row>
        <row r="42">
          <cell r="A42">
            <v>2004</v>
          </cell>
          <cell r="B42">
            <v>0</v>
          </cell>
          <cell r="C42">
            <v>101209</v>
          </cell>
          <cell r="E42">
            <v>417560.72889318643</v>
          </cell>
          <cell r="G42">
            <v>102567.80000000139</v>
          </cell>
          <cell r="H42">
            <v>194.00000000000819</v>
          </cell>
        </row>
        <row r="43">
          <cell r="A43">
            <v>2005</v>
          </cell>
          <cell r="B43">
            <v>0</v>
          </cell>
          <cell r="C43">
            <v>94846</v>
          </cell>
          <cell r="E43">
            <v>417391.37467006367</v>
          </cell>
          <cell r="G43">
            <v>165831.2000000047</v>
          </cell>
          <cell r="H43">
            <v>1532.6000000000395</v>
          </cell>
        </row>
        <row r="44">
          <cell r="A44">
            <v>2006</v>
          </cell>
          <cell r="B44">
            <v>0</v>
          </cell>
          <cell r="C44">
            <v>82540</v>
          </cell>
          <cell r="E44">
            <v>414783.20541558549</v>
          </cell>
          <cell r="G44">
            <v>207056.20000000659</v>
          </cell>
          <cell r="H44">
            <v>2134.0000000001096</v>
          </cell>
        </row>
        <row r="45">
          <cell r="A45">
            <v>2007</v>
          </cell>
          <cell r="B45">
            <v>0</v>
          </cell>
          <cell r="C45">
            <v>69217</v>
          </cell>
          <cell r="E45">
            <v>392382.21380312229</v>
          </cell>
          <cell r="G45">
            <v>239337.80000000601</v>
          </cell>
          <cell r="H45">
            <v>2735.3999999999946</v>
          </cell>
        </row>
        <row r="46">
          <cell r="A46">
            <v>2008</v>
          </cell>
          <cell r="B46">
            <v>0</v>
          </cell>
          <cell r="C46">
            <v>57356</v>
          </cell>
          <cell r="E46">
            <v>360759.21870180231</v>
          </cell>
          <cell r="G46">
            <v>263122.20000000636</v>
          </cell>
          <cell r="H46">
            <v>3259.1999999999189</v>
          </cell>
        </row>
        <row r="47">
          <cell r="A47">
            <v>2009</v>
          </cell>
          <cell r="B47">
            <v>0</v>
          </cell>
          <cell r="C47">
            <v>47835</v>
          </cell>
          <cell r="E47">
            <v>332648.212189332</v>
          </cell>
          <cell r="G47">
            <v>187695.00000000419</v>
          </cell>
          <cell r="H47">
            <v>3006.9999999999109</v>
          </cell>
        </row>
        <row r="48">
          <cell r="A48">
            <v>2010</v>
          </cell>
          <cell r="B48">
            <v>0</v>
          </cell>
          <cell r="C48">
            <v>37548</v>
          </cell>
          <cell r="E48">
            <v>273548.68303518114</v>
          </cell>
          <cell r="G48">
            <v>134364.40000000451</v>
          </cell>
          <cell r="H48">
            <v>3317.4000000001106</v>
          </cell>
        </row>
        <row r="49">
          <cell r="A49">
            <v>2011</v>
          </cell>
          <cell r="C49">
            <v>33999</v>
          </cell>
          <cell r="E49">
            <v>165576.97297888633</v>
          </cell>
          <cell r="G49">
            <v>117544.60000000257</v>
          </cell>
          <cell r="H49">
            <v>5839.400000000187</v>
          </cell>
        </row>
        <row r="50">
          <cell r="A50">
            <v>2012</v>
          </cell>
          <cell r="C50">
            <v>30267</v>
          </cell>
          <cell r="E50">
            <v>100104.3181889578</v>
          </cell>
          <cell r="G50">
            <v>137740.00000000259</v>
          </cell>
          <cell r="H50">
            <v>11853.399999998488</v>
          </cell>
        </row>
        <row r="51">
          <cell r="A51">
            <v>2013</v>
          </cell>
          <cell r="C51">
            <v>26263</v>
          </cell>
          <cell r="E51">
            <v>58990.455181268379</v>
          </cell>
          <cell r="G51">
            <v>150058.99999999773</v>
          </cell>
          <cell r="H51">
            <v>14317.199999997931</v>
          </cell>
        </row>
        <row r="52">
          <cell r="A52">
            <v>2014</v>
          </cell>
          <cell r="C52">
            <v>22822</v>
          </cell>
          <cell r="E52">
            <v>33059.591556091684</v>
          </cell>
          <cell r="G52">
            <v>182185.39999999647</v>
          </cell>
          <cell r="H52">
            <v>15364.799999998293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RE"/>
      <sheetName val="LIRE vade mecum TBSeniors"/>
      <sheetName val="T6 page 11"/>
      <sheetName val="G10 page 14 entrees ASFNE "/>
      <sheetName val="S_DRE"/>
      <sheetName val="G10 page 14 entrees en DRE "/>
      <sheetName val="Note de bas de page graph 10"/>
      <sheetName val="T28 pge 34 CAA en 2011 et2012 "/>
      <sheetName val="Estimation  age det sexe "/>
      <sheetName val="STOCK  Maurice CATS ASFNE "/>
      <sheetName val="DREIndem stock Fr met  ESTIMATI"/>
      <sheetName val="DRE_SAS FNA avec recul"/>
      <sheetName val="CAATA_clefs de repart stocks_FE"/>
      <sheetName val="CAATA en 2005"/>
      <sheetName val="CAATAstock par age  janv 2008"/>
      <sheetName val="asfne SAS FNA FM 2010 2011"/>
    </sheetNames>
    <sheetDataSet>
      <sheetData sheetId="0"/>
      <sheetData sheetId="1"/>
      <sheetData sheetId="2"/>
      <sheetData sheetId="3"/>
      <sheetData sheetId="4">
        <row r="1">
          <cell r="A1" t="str">
            <v>DATANN</v>
          </cell>
          <cell r="B1" t="str">
            <v>COUNT</v>
          </cell>
          <cell r="C1" t="str">
            <v>PERCENT</v>
          </cell>
        </row>
        <row r="2">
          <cell r="A2">
            <v>40179</v>
          </cell>
          <cell r="B2">
            <v>5727</v>
          </cell>
          <cell r="C2">
            <v>6.5272395714611351</v>
          </cell>
        </row>
        <row r="3">
          <cell r="A3">
            <v>40210</v>
          </cell>
          <cell r="B3">
            <v>4664</v>
          </cell>
          <cell r="C3">
            <v>5.3157054935035335</v>
          </cell>
        </row>
        <row r="4">
          <cell r="A4">
            <v>40238</v>
          </cell>
          <cell r="B4">
            <v>4804</v>
          </cell>
          <cell r="C4">
            <v>5.4752678367905174</v>
          </cell>
        </row>
        <row r="5">
          <cell r="A5">
            <v>40269</v>
          </cell>
          <cell r="B5">
            <v>3878</v>
          </cell>
          <cell r="C5">
            <v>4.4198769090494645</v>
          </cell>
        </row>
        <row r="6">
          <cell r="A6">
            <v>40299</v>
          </cell>
          <cell r="B6">
            <v>3533</v>
          </cell>
          <cell r="C6">
            <v>4.0266697059493959</v>
          </cell>
        </row>
        <row r="7">
          <cell r="A7">
            <v>40330</v>
          </cell>
          <cell r="B7">
            <v>4890</v>
          </cell>
          <cell r="C7">
            <v>5.573284704809665</v>
          </cell>
        </row>
        <row r="8">
          <cell r="A8">
            <v>40360</v>
          </cell>
          <cell r="B8">
            <v>4233</v>
          </cell>
          <cell r="C8">
            <v>4.8244814223843173</v>
          </cell>
        </row>
        <row r="9">
          <cell r="A9">
            <v>40391</v>
          </cell>
          <cell r="B9">
            <v>3959</v>
          </cell>
          <cell r="C9">
            <v>4.51219512195122</v>
          </cell>
        </row>
        <row r="10">
          <cell r="A10">
            <v>40422</v>
          </cell>
          <cell r="B10">
            <v>5002</v>
          </cell>
          <cell r="C10">
            <v>5.7009345794392523</v>
          </cell>
        </row>
        <row r="11">
          <cell r="A11">
            <v>40452</v>
          </cell>
          <cell r="B11">
            <v>5294</v>
          </cell>
          <cell r="C11">
            <v>6.033736038294963</v>
          </cell>
        </row>
        <row r="12">
          <cell r="A12">
            <v>40483</v>
          </cell>
          <cell r="B12">
            <v>5332</v>
          </cell>
          <cell r="C12">
            <v>6.0770458171871438</v>
          </cell>
        </row>
        <row r="13">
          <cell r="A13">
            <v>40513</v>
          </cell>
          <cell r="B13">
            <v>6875</v>
          </cell>
          <cell r="C13">
            <v>7.8356507864144067</v>
          </cell>
        </row>
        <row r="14">
          <cell r="A14">
            <v>40544</v>
          </cell>
          <cell r="B14">
            <v>3613</v>
          </cell>
          <cell r="C14">
            <v>4.1178481878276729</v>
          </cell>
        </row>
        <row r="15">
          <cell r="A15">
            <v>40575</v>
          </cell>
          <cell r="B15">
            <v>2551</v>
          </cell>
          <cell r="C15">
            <v>2.9074538408935493</v>
          </cell>
        </row>
        <row r="16">
          <cell r="A16">
            <v>40603</v>
          </cell>
          <cell r="B16">
            <v>2301</v>
          </cell>
          <cell r="C16">
            <v>2.6225210850239344</v>
          </cell>
        </row>
        <row r="17">
          <cell r="A17">
            <v>40634</v>
          </cell>
          <cell r="B17">
            <v>1735</v>
          </cell>
          <cell r="C17">
            <v>1.9774333257351266</v>
          </cell>
        </row>
        <row r="18">
          <cell r="A18">
            <v>40664</v>
          </cell>
          <cell r="B18">
            <v>1787</v>
          </cell>
          <cell r="C18">
            <v>2.0366993389560064</v>
          </cell>
        </row>
        <row r="19">
          <cell r="A19">
            <v>40695</v>
          </cell>
          <cell r="B19">
            <v>1565</v>
          </cell>
          <cell r="C19">
            <v>1.7836790517437886</v>
          </cell>
        </row>
        <row r="20">
          <cell r="A20">
            <v>40725</v>
          </cell>
          <cell r="B20">
            <v>1477</v>
          </cell>
          <cell r="C20">
            <v>1.6833827216776842</v>
          </cell>
        </row>
        <row r="21">
          <cell r="A21">
            <v>40756</v>
          </cell>
          <cell r="B21">
            <v>1615</v>
          </cell>
          <cell r="C21">
            <v>1.8406656029177115</v>
          </cell>
        </row>
        <row r="22">
          <cell r="A22">
            <v>40787</v>
          </cell>
          <cell r="B22">
            <v>1949</v>
          </cell>
          <cell r="C22">
            <v>2.2213357647595169</v>
          </cell>
        </row>
        <row r="23">
          <cell r="A23">
            <v>40817</v>
          </cell>
          <cell r="B23">
            <v>1911</v>
          </cell>
          <cell r="C23">
            <v>2.1780259858673352</v>
          </cell>
        </row>
        <row r="24">
          <cell r="A24">
            <v>40848</v>
          </cell>
          <cell r="B24">
            <v>2271</v>
          </cell>
          <cell r="C24">
            <v>2.5883291543195805</v>
          </cell>
        </row>
        <row r="25">
          <cell r="A25">
            <v>40878</v>
          </cell>
          <cell r="B25">
            <v>3862</v>
          </cell>
          <cell r="C25">
            <v>4.4016412126738089</v>
          </cell>
        </row>
        <row r="26">
          <cell r="A26">
            <v>40909</v>
          </cell>
          <cell r="B26">
            <v>1529</v>
          </cell>
          <cell r="C26">
            <v>1.742648734898564</v>
          </cell>
        </row>
        <row r="27">
          <cell r="A27">
            <v>40940</v>
          </cell>
          <cell r="B27">
            <v>487</v>
          </cell>
          <cell r="C27">
            <v>0.55504900843400962</v>
          </cell>
        </row>
        <row r="28">
          <cell r="A28">
            <v>40969</v>
          </cell>
          <cell r="B28">
            <v>250</v>
          </cell>
          <cell r="C28">
            <v>0.28493275586961481</v>
          </cell>
        </row>
        <row r="29">
          <cell r="A29">
            <v>41000</v>
          </cell>
          <cell r="B29">
            <v>103</v>
          </cell>
          <cell r="C29">
            <v>0.11739229541828129</v>
          </cell>
        </row>
        <row r="30">
          <cell r="A30">
            <v>41030</v>
          </cell>
          <cell r="B30">
            <v>96</v>
          </cell>
          <cell r="C30">
            <v>0.10941417825393207</v>
          </cell>
        </row>
        <row r="31">
          <cell r="A31">
            <v>41061</v>
          </cell>
          <cell r="B31">
            <v>98</v>
          </cell>
          <cell r="C31">
            <v>0.11169364030088899</v>
          </cell>
        </row>
        <row r="32">
          <cell r="A32">
            <v>41091</v>
          </cell>
          <cell r="B32">
            <v>85</v>
          </cell>
          <cell r="C32">
            <v>9.6877136995669022E-2</v>
          </cell>
        </row>
        <row r="33">
          <cell r="A33">
            <v>41122</v>
          </cell>
          <cell r="B33">
            <v>71</v>
          </cell>
          <cell r="C33">
            <v>8.0920902666970593E-2</v>
          </cell>
        </row>
        <row r="34">
          <cell r="A34">
            <v>41153</v>
          </cell>
          <cell r="B34">
            <v>45</v>
          </cell>
          <cell r="C34">
            <v>5.1287896056530662E-2</v>
          </cell>
        </row>
        <row r="35">
          <cell r="A35">
            <v>41183</v>
          </cell>
          <cell r="B35">
            <v>54</v>
          </cell>
          <cell r="C35">
            <v>6.1545475267836797E-2</v>
          </cell>
        </row>
        <row r="36">
          <cell r="A36">
            <v>41214</v>
          </cell>
          <cell r="B36">
            <v>53</v>
          </cell>
          <cell r="C36">
            <v>6.0405744244358336E-2</v>
          </cell>
        </row>
        <row r="37">
          <cell r="A37">
            <v>41244</v>
          </cell>
          <cell r="B37">
            <v>41</v>
          </cell>
          <cell r="C37">
            <v>4.6728971962616828E-2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hptxempl5564"/>
      <sheetName val="graphtxemploiTAQ"/>
      <sheetName val="graphtxchom"/>
      <sheetName val="Tableau 2_txchom"/>
    </sheetNames>
    <sheetDataSet>
      <sheetData sheetId="0">
        <row r="4">
          <cell r="B4" t="str">
            <v>taux d'emploi France métropolitaine</v>
          </cell>
          <cell r="C4" t="str">
            <v>taux d'emploi "sous-jacent" France métropolitaine</v>
          </cell>
          <cell r="D4" t="str">
            <v xml:space="preserve">taux d'emploi </v>
          </cell>
          <cell r="E4" t="str">
            <v xml:space="preserve">taux d'emploi "sous-jacent" </v>
          </cell>
        </row>
        <row r="6">
          <cell r="A6" t="str">
            <v>2003Q1</v>
          </cell>
          <cell r="B6">
            <v>36.438800000000001</v>
          </cell>
          <cell r="C6">
            <v>32.740600000000001</v>
          </cell>
        </row>
        <row r="7">
          <cell r="A7" t="str">
            <v>2003Q2</v>
          </cell>
          <cell r="B7">
            <v>36.916200000000003</v>
          </cell>
          <cell r="C7">
            <v>32.8583</v>
          </cell>
        </row>
        <row r="8">
          <cell r="A8" t="str">
            <v>2003Q3</v>
          </cell>
          <cell r="B8">
            <v>37.143999999999998</v>
          </cell>
          <cell r="C8">
            <v>33.017499999999998</v>
          </cell>
        </row>
        <row r="9">
          <cell r="A9" t="str">
            <v>2003Q4</v>
          </cell>
          <cell r="B9">
            <v>37.569600000000001</v>
          </cell>
          <cell r="C9">
            <v>33.145499999999998</v>
          </cell>
        </row>
        <row r="10">
          <cell r="A10" t="str">
            <v>2004Q1</v>
          </cell>
          <cell r="B10">
            <v>37.57</v>
          </cell>
          <cell r="C10">
            <v>33.1068</v>
          </cell>
        </row>
        <row r="11">
          <cell r="A11" t="str">
            <v>2004Q2</v>
          </cell>
          <cell r="B11">
            <v>37.302100000000003</v>
          </cell>
          <cell r="C11">
            <v>32.716000000000001</v>
          </cell>
        </row>
        <row r="12">
          <cell r="A12" t="str">
            <v>2004Q3</v>
          </cell>
          <cell r="B12">
            <v>38.223199999999999</v>
          </cell>
          <cell r="C12">
            <v>33.522399999999998</v>
          </cell>
        </row>
        <row r="13">
          <cell r="A13" t="str">
            <v>2004Q4</v>
          </cell>
          <cell r="B13">
            <v>38.229500000000002</v>
          </cell>
          <cell r="C13">
            <v>33.722499999999997</v>
          </cell>
        </row>
        <row r="14">
          <cell r="A14" t="str">
            <v>2005Q1</v>
          </cell>
          <cell r="B14">
            <v>38.696800000000003</v>
          </cell>
          <cell r="C14">
            <v>34.008499999999998</v>
          </cell>
        </row>
        <row r="15">
          <cell r="A15" t="str">
            <v>2005Q2</v>
          </cell>
          <cell r="B15">
            <v>38.769199999999998</v>
          </cell>
          <cell r="C15">
            <v>34.206400000000002</v>
          </cell>
        </row>
        <row r="16">
          <cell r="A16" t="str">
            <v>2005Q3</v>
          </cell>
          <cell r="B16">
            <v>38.448599999999999</v>
          </cell>
          <cell r="C16">
            <v>34.019399999999997</v>
          </cell>
        </row>
        <row r="17">
          <cell r="A17" t="str">
            <v>2005Q4</v>
          </cell>
          <cell r="B17">
            <v>38.2089</v>
          </cell>
          <cell r="C17">
            <v>33.739899999999999</v>
          </cell>
        </row>
        <row r="18">
          <cell r="A18" t="str">
            <v>2006Q1</v>
          </cell>
          <cell r="B18">
            <v>38.378100000000003</v>
          </cell>
          <cell r="C18">
            <v>34.1922</v>
          </cell>
        </row>
        <row r="19">
          <cell r="A19" t="str">
            <v>2006Q2</v>
          </cell>
          <cell r="B19">
            <v>37.9801</v>
          </cell>
          <cell r="C19">
            <v>34.1175</v>
          </cell>
        </row>
        <row r="20">
          <cell r="A20" t="str">
            <v>2006Q3</v>
          </cell>
          <cell r="B20">
            <v>38.027000000000001</v>
          </cell>
          <cell r="C20">
            <v>34.237299999999998</v>
          </cell>
        </row>
        <row r="21">
          <cell r="A21" t="str">
            <v>2006Q4</v>
          </cell>
          <cell r="B21">
            <v>38.023600000000002</v>
          </cell>
          <cell r="C21">
            <v>34.545999999999999</v>
          </cell>
        </row>
        <row r="22">
          <cell r="A22" t="str">
            <v>2007Q1</v>
          </cell>
          <cell r="B22">
            <v>38.033099999999997</v>
          </cell>
          <cell r="C22">
            <v>34.737000000000002</v>
          </cell>
        </row>
        <row r="23">
          <cell r="A23" t="str">
            <v>2007Q2</v>
          </cell>
          <cell r="B23">
            <v>38.5518</v>
          </cell>
          <cell r="C23">
            <v>35.446599999999997</v>
          </cell>
        </row>
        <row r="24">
          <cell r="A24" t="str">
            <v>2007Q3</v>
          </cell>
          <cell r="B24">
            <v>38.137799999999999</v>
          </cell>
          <cell r="C24">
            <v>35.330100000000002</v>
          </cell>
        </row>
        <row r="25">
          <cell r="A25" t="str">
            <v>2007Q4</v>
          </cell>
          <cell r="B25">
            <v>38.061700000000002</v>
          </cell>
          <cell r="C25">
            <v>35.4148</v>
          </cell>
        </row>
        <row r="26">
          <cell r="A26" t="str">
            <v>2008Q1</v>
          </cell>
          <cell r="B26">
            <v>37.820500000000003</v>
          </cell>
          <cell r="C26">
            <v>35.343499999999999</v>
          </cell>
        </row>
        <row r="27">
          <cell r="A27" t="str">
            <v>2008Q2</v>
          </cell>
          <cell r="B27">
            <v>37.9908</v>
          </cell>
          <cell r="C27">
            <v>35.696199999999997</v>
          </cell>
        </row>
        <row r="28">
          <cell r="A28" t="str">
            <v>2008Q3</v>
          </cell>
          <cell r="B28">
            <v>38.193600000000004</v>
          </cell>
          <cell r="C28">
            <v>36.133200000000002</v>
          </cell>
        </row>
        <row r="29">
          <cell r="A29" t="str">
            <v>2008Q4</v>
          </cell>
          <cell r="B29">
            <v>38.625100000000003</v>
          </cell>
          <cell r="C29">
            <v>36.787199999999999</v>
          </cell>
        </row>
        <row r="30">
          <cell r="A30" t="str">
            <v>2009Q1</v>
          </cell>
          <cell r="B30">
            <v>38.7821</v>
          </cell>
          <cell r="C30">
            <v>37.124499999999998</v>
          </cell>
        </row>
        <row r="31">
          <cell r="A31" t="str">
            <v>2009Q2</v>
          </cell>
          <cell r="B31">
            <v>38.998399999999997</v>
          </cell>
          <cell r="C31">
            <v>37.392299999999999</v>
          </cell>
        </row>
        <row r="32">
          <cell r="A32" t="str">
            <v>2009Q3</v>
          </cell>
          <cell r="B32">
            <v>38.9955</v>
          </cell>
          <cell r="C32">
            <v>37.5715</v>
          </cell>
        </row>
        <row r="33">
          <cell r="A33" t="str">
            <v>2009Q4</v>
          </cell>
          <cell r="B33">
            <v>38.912799999999997</v>
          </cell>
          <cell r="C33">
            <v>37.711100000000002</v>
          </cell>
        </row>
        <row r="34">
          <cell r="A34" t="str">
            <v>2010Q1</v>
          </cell>
          <cell r="B34">
            <v>39.2029</v>
          </cell>
          <cell r="C34">
            <v>38.219900000000003</v>
          </cell>
        </row>
        <row r="35">
          <cell r="A35" t="str">
            <v>2010Q2</v>
          </cell>
          <cell r="B35">
            <v>39.5197</v>
          </cell>
          <cell r="C35">
            <v>38.750300000000003</v>
          </cell>
        </row>
        <row r="36">
          <cell r="A36" t="str">
            <v>2010Q3</v>
          </cell>
          <cell r="B36">
            <v>40.147100000000002</v>
          </cell>
          <cell r="C36">
            <v>39.662199999999999</v>
          </cell>
        </row>
        <row r="37">
          <cell r="A37" t="str">
            <v>2010Q4</v>
          </cell>
          <cell r="B37">
            <v>39.977800000000002</v>
          </cell>
          <cell r="C37">
            <v>39.620399999999997</v>
          </cell>
        </row>
        <row r="38">
          <cell r="A38" t="str">
            <v>2011Q1</v>
          </cell>
          <cell r="B38">
            <v>40.291600000000003</v>
          </cell>
          <cell r="C38">
            <v>40.159999999999997</v>
          </cell>
        </row>
        <row r="39">
          <cell r="A39" t="str">
            <v>2011Q2</v>
          </cell>
          <cell r="B39">
            <v>41.062600000000003</v>
          </cell>
          <cell r="C39">
            <v>40.933199999999999</v>
          </cell>
        </row>
        <row r="40">
          <cell r="A40" t="str">
            <v>2011Q3</v>
          </cell>
          <cell r="B40">
            <v>41.552100000000003</v>
          </cell>
          <cell r="C40">
            <v>41.455100000000002</v>
          </cell>
        </row>
        <row r="41">
          <cell r="A41" t="str">
            <v>2011Q4</v>
          </cell>
          <cell r="B41">
            <v>42.606699999999996</v>
          </cell>
          <cell r="C41">
            <v>42.528399999999998</v>
          </cell>
        </row>
        <row r="42">
          <cell r="A42" t="str">
            <v>2012Q1</v>
          </cell>
          <cell r="B42">
            <v>43.400300000000001</v>
          </cell>
          <cell r="C42">
            <v>43.244500000000002</v>
          </cell>
        </row>
        <row r="43">
          <cell r="A43" t="str">
            <v>2012Q2</v>
          </cell>
          <cell r="B43">
            <v>43.8461</v>
          </cell>
          <cell r="C43">
            <v>43.728299999999997</v>
          </cell>
        </row>
        <row r="44">
          <cell r="A44" t="str">
            <v>2012Q3</v>
          </cell>
          <cell r="B44">
            <v>44.8919</v>
          </cell>
          <cell r="C44">
            <v>44.746899999999997</v>
          </cell>
        </row>
        <row r="45">
          <cell r="A45" t="str">
            <v>2012Q4</v>
          </cell>
          <cell r="B45">
            <v>45.728400000000001</v>
          </cell>
          <cell r="C45">
            <v>45.588099999999997</v>
          </cell>
        </row>
        <row r="46">
          <cell r="A46" t="str">
            <v>2013Q1</v>
          </cell>
          <cell r="B46">
            <v>45.409399999999998</v>
          </cell>
          <cell r="C46">
            <v>45.198300000000003</v>
          </cell>
        </row>
        <row r="47">
          <cell r="A47" t="str">
            <v>2013Q2</v>
          </cell>
          <cell r="B47">
            <v>45.4465</v>
          </cell>
          <cell r="C47">
            <v>45.3429</v>
          </cell>
        </row>
        <row r="48">
          <cell r="A48" t="str">
            <v>2013Q3</v>
          </cell>
          <cell r="B48">
            <v>45.791200000000003</v>
          </cell>
          <cell r="C48">
            <v>45.634700000000002</v>
          </cell>
        </row>
        <row r="49">
          <cell r="A49" t="str">
            <v>2013Q4</v>
          </cell>
          <cell r="B49">
            <v>45.769500000000001</v>
          </cell>
          <cell r="C49">
            <v>45.585099999999997</v>
          </cell>
        </row>
        <row r="50">
          <cell r="A50" t="str">
            <v>2014Q1</v>
          </cell>
          <cell r="B50">
            <v>46.303800000000003</v>
          </cell>
          <cell r="C50">
            <v>45.959699999999998</v>
          </cell>
          <cell r="D50">
            <v>46.261400000000002</v>
          </cell>
          <cell r="E50">
            <v>45.883200000000002</v>
          </cell>
        </row>
        <row r="51">
          <cell r="A51" t="str">
            <v>2014Q2</v>
          </cell>
          <cell r="D51">
            <v>46.686399999999999</v>
          </cell>
          <cell r="E51">
            <v>46.345700000000001</v>
          </cell>
        </row>
        <row r="52">
          <cell r="A52" t="str">
            <v>2014Q3</v>
          </cell>
          <cell r="D52">
            <v>46.989899999999999</v>
          </cell>
          <cell r="E52">
            <v>46.6494</v>
          </cell>
        </row>
        <row r="53">
          <cell r="A53" t="str">
            <v>2014Q4</v>
          </cell>
          <cell r="D53">
            <v>47.8247</v>
          </cell>
          <cell r="E53">
            <v>47.399900000000002</v>
          </cell>
        </row>
        <row r="54">
          <cell r="A54" t="str">
            <v>2015Q1</v>
          </cell>
          <cell r="D54">
            <v>48.228999999999999</v>
          </cell>
          <cell r="E54">
            <v>47.854900000000001</v>
          </cell>
        </row>
        <row r="55">
          <cell r="A55" t="str">
            <v>2015Q2</v>
          </cell>
          <cell r="D55">
            <v>48.8581</v>
          </cell>
          <cell r="E55">
            <v>48.277000000000001</v>
          </cell>
        </row>
        <row r="56">
          <cell r="A56" t="str">
            <v>2015Q3</v>
          </cell>
          <cell r="D56">
            <v>48.866199999999999</v>
          </cell>
          <cell r="E56">
            <v>48.196100000000001</v>
          </cell>
        </row>
        <row r="57">
          <cell r="A57" t="str">
            <v>2015Q4</v>
          </cell>
          <cell r="D57">
            <v>48.917900000000003</v>
          </cell>
          <cell r="E57">
            <v>48.196599999999997</v>
          </cell>
        </row>
        <row r="58">
          <cell r="A58" t="str">
            <v>2016Q1</v>
          </cell>
          <cell r="D58">
            <v>49.465600000000002</v>
          </cell>
          <cell r="E58">
            <v>48.789299999999997</v>
          </cell>
        </row>
        <row r="59">
          <cell r="A59" t="str">
            <v>2016Q2</v>
          </cell>
          <cell r="D59">
            <v>49.556100000000001</v>
          </cell>
          <cell r="E59">
            <v>48.813699999999997</v>
          </cell>
        </row>
        <row r="60">
          <cell r="A60" t="str">
            <v>2016Q3</v>
          </cell>
          <cell r="D60">
            <v>50.021799999999999</v>
          </cell>
          <cell r="E60">
            <v>49.130600000000001</v>
          </cell>
        </row>
        <row r="61">
          <cell r="A61" t="str">
            <v>2016Q4</v>
          </cell>
          <cell r="D61">
            <v>50.119900000000001</v>
          </cell>
          <cell r="E61">
            <v>49.334699999999998</v>
          </cell>
        </row>
        <row r="62">
          <cell r="A62" t="str">
            <v>2017Q1</v>
          </cell>
          <cell r="D62">
            <v>50.576500000000003</v>
          </cell>
          <cell r="E62">
            <v>49.834400000000002</v>
          </cell>
        </row>
        <row r="63">
          <cell r="A63" t="str">
            <v>2017Q2</v>
          </cell>
          <cell r="D63">
            <v>51.492800000000003</v>
          </cell>
          <cell r="E63">
            <v>50.637599999999999</v>
          </cell>
        </row>
        <row r="64">
          <cell r="A64" t="str">
            <v>2017Q3</v>
          </cell>
          <cell r="D64">
            <v>51.064</v>
          </cell>
          <cell r="E64">
            <v>50.402999999999999</v>
          </cell>
        </row>
        <row r="65">
          <cell r="A65" t="str">
            <v>2017Q4</v>
          </cell>
          <cell r="D65">
            <v>51.986400000000003</v>
          </cell>
          <cell r="E65">
            <v>51.218899999999998</v>
          </cell>
        </row>
        <row r="66">
          <cell r="A66" t="str">
            <v>2018Q1</v>
          </cell>
          <cell r="D66">
            <v>52.046999999999997</v>
          </cell>
          <cell r="E66">
            <v>51.218699999999998</v>
          </cell>
        </row>
        <row r="67">
          <cell r="A67" t="str">
            <v>2018Q2</v>
          </cell>
          <cell r="D67">
            <v>51.876100000000001</v>
          </cell>
          <cell r="E67">
            <v>51.115000000000002</v>
          </cell>
        </row>
        <row r="68">
          <cell r="A68" t="str">
            <v>2018Q3</v>
          </cell>
          <cell r="D68">
            <v>52.187100000000001</v>
          </cell>
          <cell r="E68">
            <v>51.460299999999997</v>
          </cell>
        </row>
        <row r="69">
          <cell r="A69" t="str">
            <v>2018Q4</v>
          </cell>
          <cell r="D69">
            <v>52.454700000000003</v>
          </cell>
          <cell r="E69">
            <v>51.6845</v>
          </cell>
        </row>
        <row r="70">
          <cell r="A70" t="str">
            <v>2019Q1</v>
          </cell>
          <cell r="D70">
            <v>52.547199999999997</v>
          </cell>
          <cell r="E70">
            <v>51.831400000000002</v>
          </cell>
        </row>
        <row r="71">
          <cell r="A71" t="str">
            <v>2019Q2</v>
          </cell>
          <cell r="D71">
            <v>52.833300000000001</v>
          </cell>
          <cell r="E71">
            <v>52.080100000000002</v>
          </cell>
        </row>
      </sheetData>
      <sheetData sheetId="1">
        <row r="5">
          <cell r="B5" t="str">
            <v>55-59 ans (échelle de droite) France métropolitaine</v>
          </cell>
          <cell r="C5" t="str">
            <v>60-64 ans (échelle de gauche) France métropolitaine</v>
          </cell>
          <cell r="D5" t="str">
            <v>65-69 ans (échelle de gauche) France métropolitaine</v>
          </cell>
          <cell r="E5" t="str">
            <v>55-59 ans (échelle de droite)</v>
          </cell>
          <cell r="F5" t="str">
            <v xml:space="preserve">60-64 ans (échelle de gauche) </v>
          </cell>
          <cell r="G5" t="str">
            <v>65-69 ans (échelle de gauche)</v>
          </cell>
        </row>
        <row r="7">
          <cell r="A7" t="str">
            <v>2003Q1</v>
          </cell>
          <cell r="B7">
            <v>54.093000000000004</v>
          </cell>
          <cell r="C7">
            <v>13.067600000000001</v>
          </cell>
          <cell r="D7">
            <v>2.8542999999999998</v>
          </cell>
        </row>
        <row r="8">
          <cell r="A8" t="str">
            <v>2003Q2</v>
          </cell>
          <cell r="B8">
            <v>54.401600000000002</v>
          </cell>
          <cell r="C8">
            <v>13.3316</v>
          </cell>
          <cell r="D8">
            <v>2.7233100000000001</v>
          </cell>
        </row>
        <row r="9">
          <cell r="A9" t="str">
            <v>2003Q3</v>
          </cell>
          <cell r="B9">
            <v>54.474800000000002</v>
          </cell>
          <cell r="C9">
            <v>13.405799999999999</v>
          </cell>
          <cell r="D9">
            <v>2.5382400000000001</v>
          </cell>
        </row>
        <row r="10">
          <cell r="A10" t="str">
            <v>2003Q4</v>
          </cell>
          <cell r="B10">
            <v>54.800800000000002</v>
          </cell>
          <cell r="C10">
            <v>13.670299999999999</v>
          </cell>
          <cell r="D10">
            <v>2.1725599999999998</v>
          </cell>
        </row>
        <row r="11">
          <cell r="A11" t="str">
            <v>2004Q1</v>
          </cell>
          <cell r="B11">
            <v>54.790599999999998</v>
          </cell>
          <cell r="C11">
            <v>13.339700000000001</v>
          </cell>
          <cell r="D11">
            <v>2.8033000000000001</v>
          </cell>
        </row>
        <row r="12">
          <cell r="A12" t="str">
            <v>2004Q2</v>
          </cell>
          <cell r="B12">
            <v>54.213799999999999</v>
          </cell>
          <cell r="C12">
            <v>13.245900000000001</v>
          </cell>
          <cell r="D12">
            <v>2.5528200000000001</v>
          </cell>
        </row>
        <row r="13">
          <cell r="A13" t="str">
            <v>2004Q3</v>
          </cell>
          <cell r="B13">
            <v>55.2027</v>
          </cell>
          <cell r="C13">
            <v>13.6632</v>
          </cell>
          <cell r="D13">
            <v>3.08026</v>
          </cell>
        </row>
        <row r="14">
          <cell r="A14" t="str">
            <v>2004Q4</v>
          </cell>
          <cell r="B14">
            <v>55.087800000000001</v>
          </cell>
          <cell r="C14">
            <v>13.8111</v>
          </cell>
          <cell r="D14">
            <v>3.03382</v>
          </cell>
        </row>
        <row r="15">
          <cell r="A15" t="str">
            <v>2005Q1</v>
          </cell>
          <cell r="B15">
            <v>55.675400000000003</v>
          </cell>
          <cell r="C15">
            <v>13.6511</v>
          </cell>
          <cell r="D15">
            <v>2.9460600000000001</v>
          </cell>
        </row>
        <row r="16">
          <cell r="A16" t="str">
            <v>2005Q2</v>
          </cell>
          <cell r="B16">
            <v>55.5169</v>
          </cell>
          <cell r="C16">
            <v>14.010400000000001</v>
          </cell>
          <cell r="D16">
            <v>2.9264000000000001</v>
          </cell>
        </row>
        <row r="17">
          <cell r="A17" t="str">
            <v>2005Q3</v>
          </cell>
          <cell r="B17">
            <v>54.927500000000002</v>
          </cell>
          <cell r="C17">
            <v>14.010300000000001</v>
          </cell>
          <cell r="D17">
            <v>2.73305</v>
          </cell>
        </row>
        <row r="18">
          <cell r="A18" t="str">
            <v>2005Q4</v>
          </cell>
          <cell r="B18">
            <v>54.531799999999997</v>
          </cell>
          <cell r="C18">
            <v>13.731199999999999</v>
          </cell>
          <cell r="D18">
            <v>2.5998800000000002</v>
          </cell>
        </row>
        <row r="19">
          <cell r="A19" t="str">
            <v>2006Q1</v>
          </cell>
          <cell r="B19">
            <v>54.755400000000002</v>
          </cell>
          <cell r="C19">
            <v>14.0122</v>
          </cell>
          <cell r="D19">
            <v>2.44625</v>
          </cell>
        </row>
        <row r="20">
          <cell r="A20" t="str">
            <v>2006Q2</v>
          </cell>
          <cell r="B20">
            <v>54.463000000000001</v>
          </cell>
          <cell r="C20">
            <v>13.932</v>
          </cell>
          <cell r="D20">
            <v>2.4534699999999998</v>
          </cell>
        </row>
        <row r="21">
          <cell r="A21" t="str">
            <v>2006Q3</v>
          </cell>
          <cell r="B21">
            <v>54.691899999999997</v>
          </cell>
          <cell r="C21">
            <v>14.487500000000001</v>
          </cell>
          <cell r="D21">
            <v>2.3470399999999998</v>
          </cell>
        </row>
        <row r="22">
          <cell r="A22" t="str">
            <v>2006Q4</v>
          </cell>
          <cell r="B22">
            <v>54.733899999999998</v>
          </cell>
          <cell r="C22">
            <v>15.0067</v>
          </cell>
          <cell r="D22">
            <v>2.5095999999999998</v>
          </cell>
        </row>
        <row r="23">
          <cell r="A23" t="str">
            <v>2007Q1</v>
          </cell>
          <cell r="B23">
            <v>54.651000000000003</v>
          </cell>
          <cell r="C23">
            <v>15.5877</v>
          </cell>
          <cell r="D23">
            <v>2.7022300000000001</v>
          </cell>
        </row>
        <row r="24">
          <cell r="A24" t="str">
            <v>2007Q2</v>
          </cell>
          <cell r="B24">
            <v>55.473999999999997</v>
          </cell>
          <cell r="C24">
            <v>16.033300000000001</v>
          </cell>
          <cell r="D24">
            <v>2.9361899999999999</v>
          </cell>
        </row>
        <row r="25">
          <cell r="A25" t="str">
            <v>2007Q3</v>
          </cell>
          <cell r="B25">
            <v>55.594200000000001</v>
          </cell>
          <cell r="C25">
            <v>15.507199999999999</v>
          </cell>
          <cell r="D25">
            <v>3.4419900000000001</v>
          </cell>
        </row>
        <row r="26">
          <cell r="A26" t="str">
            <v>2007Q4</v>
          </cell>
          <cell r="B26">
            <v>55.673299999999998</v>
          </cell>
          <cell r="C26">
            <v>15.6259</v>
          </cell>
          <cell r="D26">
            <v>3.6143100000000001</v>
          </cell>
        </row>
        <row r="27">
          <cell r="A27" t="str">
            <v>2008Q1</v>
          </cell>
          <cell r="B27">
            <v>55.220599999999997</v>
          </cell>
          <cell r="C27">
            <v>16.1965</v>
          </cell>
          <cell r="D27">
            <v>3.8945400000000001</v>
          </cell>
        </row>
        <row r="28">
          <cell r="A28" t="str">
            <v>2008Q2</v>
          </cell>
          <cell r="B28">
            <v>56.023800000000001</v>
          </cell>
          <cell r="C28">
            <v>15.9251</v>
          </cell>
          <cell r="D28">
            <v>3.41046</v>
          </cell>
        </row>
        <row r="29">
          <cell r="A29" t="str">
            <v>2008Q3</v>
          </cell>
          <cell r="B29">
            <v>56.483499999999999</v>
          </cell>
          <cell r="C29">
            <v>16.381699999999999</v>
          </cell>
          <cell r="D29">
            <v>3.63381</v>
          </cell>
        </row>
        <row r="30">
          <cell r="A30" t="str">
            <v>2008Q4</v>
          </cell>
          <cell r="B30">
            <v>57.647399999999998</v>
          </cell>
          <cell r="C30">
            <v>16.467700000000001</v>
          </cell>
          <cell r="D30">
            <v>3.6699600000000001</v>
          </cell>
        </row>
        <row r="31">
          <cell r="A31" t="str">
            <v>2009Q1</v>
          </cell>
          <cell r="B31">
            <v>58.084600000000002</v>
          </cell>
          <cell r="C31">
            <v>16.464400000000001</v>
          </cell>
          <cell r="D31">
            <v>3.7251400000000001</v>
          </cell>
        </row>
        <row r="32">
          <cell r="A32" t="str">
            <v>2009Q2</v>
          </cell>
          <cell r="B32">
            <v>58.2898</v>
          </cell>
          <cell r="C32">
            <v>17.014299999999999</v>
          </cell>
          <cell r="D32">
            <v>3.6387399999999999</v>
          </cell>
        </row>
        <row r="33">
          <cell r="A33" t="str">
            <v>2009Q3</v>
          </cell>
          <cell r="B33">
            <v>59.1</v>
          </cell>
          <cell r="C33">
            <v>16.764099999999999</v>
          </cell>
          <cell r="D33">
            <v>3.42082</v>
          </cell>
        </row>
        <row r="34">
          <cell r="A34" t="str">
            <v>2009Q4</v>
          </cell>
          <cell r="B34">
            <v>58.523699999999998</v>
          </cell>
          <cell r="C34">
            <v>17.353400000000001</v>
          </cell>
          <cell r="D34">
            <v>3.8162099999999999</v>
          </cell>
        </row>
        <row r="35">
          <cell r="A35" t="str">
            <v>2010Q1</v>
          </cell>
          <cell r="B35">
            <v>59.18</v>
          </cell>
          <cell r="C35">
            <v>17.660399999999999</v>
          </cell>
          <cell r="D35">
            <v>3.9947400000000002</v>
          </cell>
        </row>
        <row r="36">
          <cell r="A36" t="str">
            <v>2010Q2</v>
          </cell>
          <cell r="B36">
            <v>60.282800000000002</v>
          </cell>
          <cell r="C36">
            <v>17.473299999999998</v>
          </cell>
          <cell r="D36">
            <v>3.8606199999999999</v>
          </cell>
        </row>
        <row r="37">
          <cell r="A37" t="str">
            <v>2010Q3</v>
          </cell>
          <cell r="B37">
            <v>61.119399999999999</v>
          </cell>
          <cell r="C37">
            <v>18.6142</v>
          </cell>
          <cell r="D37">
            <v>3.94163</v>
          </cell>
        </row>
        <row r="38">
          <cell r="A38" t="str">
            <v>2010Q4</v>
          </cell>
          <cell r="B38">
            <v>62.0505</v>
          </cell>
          <cell r="C38">
            <v>17.444700000000001</v>
          </cell>
          <cell r="D38">
            <v>4.1768400000000003</v>
          </cell>
        </row>
        <row r="39">
          <cell r="A39" t="str">
            <v>2011Q1</v>
          </cell>
          <cell r="B39">
            <v>62.810699999999997</v>
          </cell>
          <cell r="C39">
            <v>17.554400000000001</v>
          </cell>
          <cell r="D39">
            <v>4.21807</v>
          </cell>
        </row>
        <row r="40">
          <cell r="A40" t="str">
            <v>2011Q2</v>
          </cell>
          <cell r="B40">
            <v>63.683599999999998</v>
          </cell>
          <cell r="C40">
            <v>18.164000000000001</v>
          </cell>
          <cell r="D40">
            <v>4.9733499999999999</v>
          </cell>
        </row>
        <row r="41">
          <cell r="A41" t="str">
            <v>2011Q3</v>
          </cell>
          <cell r="B41">
            <v>64.245800000000003</v>
          </cell>
          <cell r="C41">
            <v>18.7424</v>
          </cell>
          <cell r="D41">
            <v>5.6424300000000001</v>
          </cell>
        </row>
        <row r="42">
          <cell r="A42" t="str">
            <v>2011Q4</v>
          </cell>
          <cell r="B42">
            <v>64.977999999999994</v>
          </cell>
          <cell r="C42">
            <v>19.997299999999999</v>
          </cell>
          <cell r="D42">
            <v>5.7464000000000004</v>
          </cell>
        </row>
        <row r="43">
          <cell r="A43" t="str">
            <v>2012Q1</v>
          </cell>
          <cell r="B43">
            <v>66.380799999999994</v>
          </cell>
          <cell r="C43">
            <v>20.282900000000001</v>
          </cell>
          <cell r="D43">
            <v>6.2143600000000001</v>
          </cell>
        </row>
        <row r="44">
          <cell r="A44" t="str">
            <v>2012Q2</v>
          </cell>
          <cell r="B44">
            <v>66.629199999999997</v>
          </cell>
          <cell r="C44">
            <v>20.8504</v>
          </cell>
          <cell r="D44">
            <v>5.9106899999999998</v>
          </cell>
        </row>
        <row r="45">
          <cell r="A45" t="str">
            <v>2012Q3</v>
          </cell>
          <cell r="B45">
            <v>67.408500000000004</v>
          </cell>
          <cell r="C45">
            <v>22.2255</v>
          </cell>
          <cell r="D45">
            <v>5.76145</v>
          </cell>
        </row>
        <row r="46">
          <cell r="A46" t="str">
            <v>2012Q4</v>
          </cell>
          <cell r="B46">
            <v>68.555999999999997</v>
          </cell>
          <cell r="C46">
            <v>22.695699999999999</v>
          </cell>
          <cell r="D46">
            <v>5.7350500000000002</v>
          </cell>
        </row>
        <row r="47">
          <cell r="A47" t="str">
            <v>2013Q1</v>
          </cell>
          <cell r="B47">
            <v>67.502899999999997</v>
          </cell>
          <cell r="C47">
            <v>22.994299999999999</v>
          </cell>
          <cell r="D47">
            <v>5.4185400000000001</v>
          </cell>
        </row>
        <row r="48">
          <cell r="A48" t="str">
            <v>2013Q2</v>
          </cell>
          <cell r="B48">
            <v>67.259100000000004</v>
          </cell>
          <cell r="C48">
            <v>23.363700000000001</v>
          </cell>
          <cell r="D48">
            <v>5.6390700000000002</v>
          </cell>
        </row>
        <row r="49">
          <cell r="A49" t="str">
            <v>2013Q3</v>
          </cell>
          <cell r="B49">
            <v>67.487899999999996</v>
          </cell>
          <cell r="C49">
            <v>23.658300000000001</v>
          </cell>
          <cell r="D49">
            <v>5.70404</v>
          </cell>
        </row>
        <row r="50">
          <cell r="A50" t="str">
            <v>2013Q4</v>
          </cell>
          <cell r="B50">
            <v>67.689599999999999</v>
          </cell>
          <cell r="C50">
            <v>23.411200000000001</v>
          </cell>
          <cell r="D50">
            <v>5.5950199999999999</v>
          </cell>
        </row>
        <row r="51">
          <cell r="A51" t="str">
            <v>2014Q1</v>
          </cell>
          <cell r="B51">
            <v>67.3857</v>
          </cell>
          <cell r="C51">
            <v>24.7239</v>
          </cell>
          <cell r="D51">
            <v>5.5068000000000001</v>
          </cell>
          <cell r="E51">
            <v>67.087599999999995</v>
          </cell>
          <cell r="F51">
            <v>24.9099</v>
          </cell>
          <cell r="G51">
            <v>5.5249300000000003</v>
          </cell>
        </row>
        <row r="52">
          <cell r="A52" t="str">
            <v>2014Q2</v>
          </cell>
          <cell r="E52">
            <v>67.610299999999995</v>
          </cell>
          <cell r="F52">
            <v>25.077200000000001</v>
          </cell>
          <cell r="G52">
            <v>5.7295400000000001</v>
          </cell>
        </row>
        <row r="53">
          <cell r="A53" t="str">
            <v>2014Q3</v>
          </cell>
          <cell r="E53">
            <v>68.309299999999993</v>
          </cell>
          <cell r="F53">
            <v>24.8657</v>
          </cell>
          <cell r="G53">
            <v>5.5743600000000004</v>
          </cell>
        </row>
        <row r="54">
          <cell r="A54" t="str">
            <v>2014Q4</v>
          </cell>
          <cell r="E54">
            <v>68.469499999999996</v>
          </cell>
          <cell r="F54">
            <v>26.328399999999998</v>
          </cell>
          <cell r="G54">
            <v>5.6460400000000002</v>
          </cell>
        </row>
        <row r="55">
          <cell r="A55" t="str">
            <v>2015Q1</v>
          </cell>
          <cell r="E55">
            <v>69.025999999999996</v>
          </cell>
          <cell r="F55">
            <v>26.8171</v>
          </cell>
          <cell r="G55">
            <v>5.9404599999999999</v>
          </cell>
        </row>
        <row r="56">
          <cell r="A56" t="str">
            <v>2015Q2</v>
          </cell>
          <cell r="E56">
            <v>69.090100000000007</v>
          </cell>
          <cell r="F56">
            <v>27.694700000000001</v>
          </cell>
          <cell r="G56">
            <v>5.8802899999999996</v>
          </cell>
        </row>
        <row r="57">
          <cell r="A57" t="str">
            <v>2015Q3</v>
          </cell>
          <cell r="E57">
            <v>68.894499999999994</v>
          </cell>
          <cell r="F57">
            <v>27.8672</v>
          </cell>
          <cell r="G57">
            <v>5.57376</v>
          </cell>
        </row>
        <row r="58">
          <cell r="A58" t="str">
            <v>2015Q4</v>
          </cell>
          <cell r="E58">
            <v>68.957300000000004</v>
          </cell>
          <cell r="F58">
            <v>27.8828</v>
          </cell>
          <cell r="G58">
            <v>6.2570399999999999</v>
          </cell>
        </row>
        <row r="59">
          <cell r="A59" t="str">
            <v>2016Q1</v>
          </cell>
          <cell r="E59">
            <v>70.1297</v>
          </cell>
          <cell r="F59">
            <v>27.863099999999999</v>
          </cell>
          <cell r="G59">
            <v>6.4578899999999999</v>
          </cell>
        </row>
        <row r="60">
          <cell r="A60" t="str">
            <v>2016Q2</v>
          </cell>
          <cell r="E60">
            <v>69.950599999999994</v>
          </cell>
          <cell r="F60">
            <v>27.927399999999999</v>
          </cell>
          <cell r="G60">
            <v>6.3296700000000001</v>
          </cell>
        </row>
        <row r="61">
          <cell r="A61" t="str">
            <v>2016Q3</v>
          </cell>
          <cell r="E61">
            <v>70.597200000000001</v>
          </cell>
          <cell r="F61">
            <v>28.203299999999999</v>
          </cell>
          <cell r="G61">
            <v>6.34232</v>
          </cell>
        </row>
        <row r="62">
          <cell r="A62" t="str">
            <v>2016Q4</v>
          </cell>
          <cell r="E62">
            <v>70.505399999999995</v>
          </cell>
          <cell r="F62">
            <v>28.485800000000001</v>
          </cell>
          <cell r="G62">
            <v>6.2750899999999996</v>
          </cell>
        </row>
        <row r="63">
          <cell r="A63" t="str">
            <v>2017Q1</v>
          </cell>
          <cell r="E63">
            <v>71.007800000000003</v>
          </cell>
          <cell r="F63">
            <v>28.963999999999999</v>
          </cell>
          <cell r="G63">
            <v>6.2191999999999998</v>
          </cell>
        </row>
        <row r="64">
          <cell r="A64" t="str">
            <v>2017Q2</v>
          </cell>
          <cell r="E64">
            <v>71.976399999999998</v>
          </cell>
          <cell r="F64">
            <v>29.634599999999999</v>
          </cell>
          <cell r="G64">
            <v>6.5663600000000004</v>
          </cell>
        </row>
        <row r="65">
          <cell r="A65" t="str">
            <v>2017Q3</v>
          </cell>
          <cell r="E65">
            <v>71.845100000000002</v>
          </cell>
          <cell r="F65">
            <v>29.141300000000001</v>
          </cell>
          <cell r="G65">
            <v>6.98468</v>
          </cell>
        </row>
        <row r="66">
          <cell r="A66" t="str">
            <v>2017Q4</v>
          </cell>
          <cell r="E66">
            <v>72.664000000000001</v>
          </cell>
          <cell r="F66">
            <v>29.976199999999999</v>
          </cell>
          <cell r="G66">
            <v>6.8242200000000004</v>
          </cell>
        </row>
        <row r="67">
          <cell r="A67" t="str">
            <v>2018Q1</v>
          </cell>
          <cell r="E67">
            <v>72.640600000000006</v>
          </cell>
          <cell r="F67">
            <v>30.259</v>
          </cell>
          <cell r="G67">
            <v>6.7197699999999996</v>
          </cell>
        </row>
        <row r="68">
          <cell r="A68" t="str">
            <v>2018Q2</v>
          </cell>
          <cell r="E68">
            <v>71.837999999999994</v>
          </cell>
          <cell r="F68">
            <v>30.656300000000002</v>
          </cell>
          <cell r="G68">
            <v>6.1682300000000003</v>
          </cell>
        </row>
        <row r="69">
          <cell r="A69" t="str">
            <v>2018Q3</v>
          </cell>
          <cell r="E69">
            <v>71.776899999999998</v>
          </cell>
          <cell r="F69">
            <v>31.477799999999998</v>
          </cell>
          <cell r="G69">
            <v>6.3904199999999998</v>
          </cell>
        </row>
        <row r="70">
          <cell r="A70" t="str">
            <v>2018Q4</v>
          </cell>
          <cell r="E70">
            <v>71.986400000000003</v>
          </cell>
          <cell r="F70">
            <v>31.695900000000002</v>
          </cell>
          <cell r="G70">
            <v>6.8296299999999999</v>
          </cell>
        </row>
        <row r="71">
          <cell r="A71" t="str">
            <v>2019Q1</v>
          </cell>
          <cell r="E71">
            <v>71.537000000000006</v>
          </cell>
          <cell r="F71">
            <v>32.407499999999999</v>
          </cell>
          <cell r="G71">
            <v>7.4112200000000001</v>
          </cell>
        </row>
        <row r="72">
          <cell r="A72" t="str">
            <v>2019Q2</v>
          </cell>
          <cell r="E72">
            <v>71.932199999999995</v>
          </cell>
          <cell r="F72">
            <v>32.466000000000001</v>
          </cell>
          <cell r="G72">
            <v>7.8891799999999996</v>
          </cell>
        </row>
      </sheetData>
      <sheetData sheetId="2">
        <row r="5">
          <cell r="B5" t="str">
            <v>55 ans ou plus</v>
          </cell>
          <cell r="C5" t="str">
            <v>55 ans ou plus</v>
          </cell>
          <cell r="D5" t="str">
            <v>Ensemble des actifs</v>
          </cell>
        </row>
        <row r="7">
          <cell r="A7" t="str">
            <v>2003Q1</v>
          </cell>
          <cell r="B7">
            <v>4.1421799999999998</v>
          </cell>
          <cell r="D7">
            <v>8.3000000000000007</v>
          </cell>
        </row>
        <row r="8">
          <cell r="A8" t="str">
            <v>2003Q2</v>
          </cell>
          <cell r="B8">
            <v>4.0126499999999998</v>
          </cell>
          <cell r="D8">
            <v>8.5</v>
          </cell>
        </row>
        <row r="9">
          <cell r="A9" t="str">
            <v>2003Q3</v>
          </cell>
          <cell r="B9">
            <v>4.2205399999999997</v>
          </cell>
          <cell r="D9">
            <v>8.4</v>
          </cell>
        </row>
        <row r="10">
          <cell r="A10" t="str">
            <v>2003Q4</v>
          </cell>
          <cell r="B10">
            <v>4.5565899999999999</v>
          </cell>
          <cell r="D10">
            <v>8.8000000000000007</v>
          </cell>
        </row>
        <row r="11">
          <cell r="A11" t="str">
            <v>2004Q1</v>
          </cell>
          <cell r="B11">
            <v>4.8960400000000002</v>
          </cell>
          <cell r="D11">
            <v>9</v>
          </cell>
        </row>
        <row r="12">
          <cell r="A12" t="str">
            <v>2004Q2</v>
          </cell>
          <cell r="B12">
            <v>4.8796200000000001</v>
          </cell>
          <cell r="D12">
            <v>8.8000000000000007</v>
          </cell>
        </row>
        <row r="13">
          <cell r="A13" t="str">
            <v>2004Q3</v>
          </cell>
          <cell r="B13">
            <v>4.44109</v>
          </cell>
          <cell r="D13">
            <v>8.9</v>
          </cell>
        </row>
        <row r="14">
          <cell r="A14" t="str">
            <v>2004Q4</v>
          </cell>
          <cell r="B14">
            <v>4.5612000000000004</v>
          </cell>
          <cell r="D14">
            <v>8.9</v>
          </cell>
        </row>
        <row r="15">
          <cell r="A15" t="str">
            <v>2005Q1</v>
          </cell>
          <cell r="B15">
            <v>4.3025900000000004</v>
          </cell>
          <cell r="D15">
            <v>8.6999999999999993</v>
          </cell>
        </row>
        <row r="16">
          <cell r="A16" t="str">
            <v>2005Q2</v>
          </cell>
          <cell r="B16">
            <v>4.3036599999999998</v>
          </cell>
          <cell r="D16">
            <v>8.8000000000000007</v>
          </cell>
        </row>
        <row r="17">
          <cell r="A17" t="str">
            <v>2005Q3</v>
          </cell>
          <cell r="B17">
            <v>4.54603</v>
          </cell>
          <cell r="D17">
            <v>9</v>
          </cell>
        </row>
        <row r="18">
          <cell r="A18" t="str">
            <v>2005Q4</v>
          </cell>
          <cell r="B18">
            <v>4.4863</v>
          </cell>
          <cell r="D18">
            <v>9</v>
          </cell>
        </row>
        <row r="19">
          <cell r="A19" t="str">
            <v>2006Q1</v>
          </cell>
          <cell r="B19">
            <v>4.6234299999999999</v>
          </cell>
          <cell r="D19">
            <v>9.1</v>
          </cell>
        </row>
        <row r="20">
          <cell r="A20" t="str">
            <v>2006Q2</v>
          </cell>
          <cell r="B20">
            <v>5.0306199999999999</v>
          </cell>
          <cell r="D20">
            <v>8.9</v>
          </cell>
        </row>
        <row r="21">
          <cell r="A21" t="str">
            <v>2006Q3</v>
          </cell>
          <cell r="B21">
            <v>5.0056799999999999</v>
          </cell>
          <cell r="D21">
            <v>8.8000000000000007</v>
          </cell>
        </row>
        <row r="22">
          <cell r="A22" t="str">
            <v>2006Q4</v>
          </cell>
          <cell r="B22">
            <v>4.72926</v>
          </cell>
          <cell r="D22">
            <v>8.4</v>
          </cell>
        </row>
        <row r="23">
          <cell r="A23" t="str">
            <v>2007Q1</v>
          </cell>
          <cell r="B23">
            <v>5.1992900000000004</v>
          </cell>
          <cell r="D23">
            <v>8.4</v>
          </cell>
        </row>
        <row r="24">
          <cell r="A24" t="str">
            <v>2007Q2</v>
          </cell>
          <cell r="B24">
            <v>4.1462000000000003</v>
          </cell>
          <cell r="D24">
            <v>8.1</v>
          </cell>
        </row>
        <row r="25">
          <cell r="A25" t="str">
            <v>2007Q3</v>
          </cell>
          <cell r="B25">
            <v>3.8257400000000001</v>
          </cell>
          <cell r="D25">
            <v>7.9</v>
          </cell>
        </row>
        <row r="26">
          <cell r="A26" t="str">
            <v>2007Q4</v>
          </cell>
          <cell r="B26">
            <v>3.7306699999999999</v>
          </cell>
          <cell r="D26">
            <v>7.5</v>
          </cell>
        </row>
        <row r="27">
          <cell r="A27" t="str">
            <v>2008Q1</v>
          </cell>
          <cell r="B27">
            <v>3.7081200000000001</v>
          </cell>
          <cell r="D27">
            <v>7.2</v>
          </cell>
        </row>
        <row r="28">
          <cell r="A28" t="str">
            <v>2008Q2</v>
          </cell>
          <cell r="B28">
            <v>3.8176800000000002</v>
          </cell>
          <cell r="D28">
            <v>7.3</v>
          </cell>
        </row>
        <row r="29">
          <cell r="A29" t="str">
            <v>2008Q3</v>
          </cell>
          <cell r="B29">
            <v>3.98569</v>
          </cell>
          <cell r="D29">
            <v>7.4</v>
          </cell>
        </row>
        <row r="30">
          <cell r="A30" t="str">
            <v>2008Q4</v>
          </cell>
          <cell r="B30">
            <v>4.2192400000000001</v>
          </cell>
          <cell r="D30">
            <v>7.8</v>
          </cell>
        </row>
        <row r="31">
          <cell r="A31" t="str">
            <v>2009Q1</v>
          </cell>
          <cell r="B31">
            <v>4.7625900000000003</v>
          </cell>
          <cell r="D31">
            <v>8.6</v>
          </cell>
        </row>
        <row r="32">
          <cell r="A32" t="str">
            <v>2009Q2</v>
          </cell>
          <cell r="B32">
            <v>5.64093</v>
          </cell>
          <cell r="D32">
            <v>9.1999999999999993</v>
          </cell>
        </row>
        <row r="33">
          <cell r="A33" t="str">
            <v>2009Q3</v>
          </cell>
          <cell r="B33">
            <v>5.0187999999999997</v>
          </cell>
          <cell r="D33">
            <v>9.1999999999999993</v>
          </cell>
        </row>
        <row r="34">
          <cell r="A34" t="str">
            <v>2009Q4</v>
          </cell>
          <cell r="B34">
            <v>5.7922200000000004</v>
          </cell>
          <cell r="D34">
            <v>9.5</v>
          </cell>
        </row>
        <row r="35">
          <cell r="A35" t="str">
            <v>2010Q1</v>
          </cell>
          <cell r="B35">
            <v>5.6578499999999998</v>
          </cell>
          <cell r="D35">
            <v>9.4</v>
          </cell>
        </row>
        <row r="36">
          <cell r="A36" t="str">
            <v>2010Q2</v>
          </cell>
          <cell r="B36">
            <v>5.6423399999999999</v>
          </cell>
          <cell r="D36">
            <v>9.3000000000000007</v>
          </cell>
        </row>
        <row r="37">
          <cell r="A37" t="str">
            <v>2010Q3</v>
          </cell>
          <cell r="B37">
            <v>5.6169000000000002</v>
          </cell>
          <cell r="D37">
            <v>9.1999999999999993</v>
          </cell>
        </row>
        <row r="38">
          <cell r="A38" t="str">
            <v>2010Q4</v>
          </cell>
          <cell r="B38">
            <v>5.5843600000000002</v>
          </cell>
          <cell r="D38">
            <v>9.1999999999999993</v>
          </cell>
        </row>
        <row r="39">
          <cell r="A39" t="str">
            <v>2011Q1</v>
          </cell>
          <cell r="B39">
            <v>5.44259</v>
          </cell>
          <cell r="D39">
            <v>9.1</v>
          </cell>
        </row>
        <row r="40">
          <cell r="A40" t="str">
            <v>2011Q2</v>
          </cell>
          <cell r="B40">
            <v>5.4538500000000001</v>
          </cell>
          <cell r="D40">
            <v>9.1</v>
          </cell>
        </row>
        <row r="41">
          <cell r="A41" t="str">
            <v>2011Q3</v>
          </cell>
          <cell r="B41">
            <v>5.5499000000000001</v>
          </cell>
          <cell r="D41">
            <v>9.1999999999999993</v>
          </cell>
        </row>
        <row r="42">
          <cell r="A42" t="str">
            <v>2011Q4</v>
          </cell>
          <cell r="B42">
            <v>5.4513699999999998</v>
          </cell>
          <cell r="D42">
            <v>9.3000000000000007</v>
          </cell>
        </row>
        <row r="43">
          <cell r="A43" t="str">
            <v>2012Q1</v>
          </cell>
          <cell r="B43">
            <v>5.5325499999999996</v>
          </cell>
          <cell r="D43">
            <v>9.5</v>
          </cell>
        </row>
        <row r="44">
          <cell r="A44" t="str">
            <v>2012Q2</v>
          </cell>
          <cell r="B44">
            <v>6.0293200000000002</v>
          </cell>
          <cell r="D44">
            <v>9.6999999999999993</v>
          </cell>
        </row>
        <row r="45">
          <cell r="A45" t="str">
            <v>2012Q3</v>
          </cell>
          <cell r="B45">
            <v>5.8041299999999998</v>
          </cell>
          <cell r="D45">
            <v>9.8000000000000007</v>
          </cell>
        </row>
        <row r="46">
          <cell r="A46" t="str">
            <v>2012Q4</v>
          </cell>
          <cell r="B46">
            <v>6.2481600000000004</v>
          </cell>
          <cell r="D46">
            <v>10.1</v>
          </cell>
        </row>
        <row r="47">
          <cell r="A47" t="str">
            <v>2013Q1</v>
          </cell>
          <cell r="B47">
            <v>6.7110300000000001</v>
          </cell>
          <cell r="D47">
            <v>10.3</v>
          </cell>
        </row>
        <row r="48">
          <cell r="A48" t="str">
            <v>2013Q2</v>
          </cell>
          <cell r="B48">
            <v>6.6199700000000004</v>
          </cell>
          <cell r="D48">
            <v>10.4</v>
          </cell>
        </row>
        <row r="49">
          <cell r="A49" t="str">
            <v>2013Q3</v>
          </cell>
          <cell r="B49">
            <v>6.9157200000000003</v>
          </cell>
          <cell r="D49">
            <v>10.3</v>
          </cell>
        </row>
        <row r="50">
          <cell r="A50" t="str">
            <v>2013Q4</v>
          </cell>
          <cell r="B50">
            <v>6.7813400000000001</v>
          </cell>
          <cell r="D50">
            <v>10.1</v>
          </cell>
        </row>
        <row r="51">
          <cell r="A51" t="str">
            <v>2014Q1</v>
          </cell>
          <cell r="B51">
            <v>7.0555199999999996</v>
          </cell>
          <cell r="C51">
            <v>7.1593299999999997</v>
          </cell>
          <cell r="D51">
            <v>10.1</v>
          </cell>
        </row>
        <row r="52">
          <cell r="A52" t="str">
            <v>2014Q2</v>
          </cell>
          <cell r="C52">
            <v>7.1526800000000001</v>
          </cell>
          <cell r="D52">
            <v>10.199999999999999</v>
          </cell>
        </row>
        <row r="53">
          <cell r="A53" t="str">
            <v>2014Q3</v>
          </cell>
          <cell r="C53">
            <v>7.1136100000000004</v>
          </cell>
          <cell r="D53">
            <v>10.3</v>
          </cell>
        </row>
        <row r="54">
          <cell r="A54" t="str">
            <v>2014Q4</v>
          </cell>
          <cell r="C54">
            <v>7.1723699999999999</v>
          </cell>
          <cell r="D54">
            <v>10.4</v>
          </cell>
        </row>
        <row r="55">
          <cell r="A55" t="str">
            <v>2015Q1</v>
          </cell>
          <cell r="C55">
            <v>6.56745</v>
          </cell>
          <cell r="D55">
            <v>10.3</v>
          </cell>
        </row>
        <row r="56">
          <cell r="A56" t="str">
            <v>2015Q2</v>
          </cell>
          <cell r="C56">
            <v>7.3438299999999996</v>
          </cell>
          <cell r="D56">
            <v>10.5</v>
          </cell>
        </row>
        <row r="57">
          <cell r="A57" t="str">
            <v>2015Q3</v>
          </cell>
          <cell r="C57">
            <v>7.2148000000000003</v>
          </cell>
          <cell r="D57">
            <v>10.4</v>
          </cell>
        </row>
        <row r="58">
          <cell r="A58" t="str">
            <v>2015Q4</v>
          </cell>
          <cell r="C58">
            <v>6.9435599999999997</v>
          </cell>
          <cell r="D58">
            <v>10.199999999999999</v>
          </cell>
        </row>
        <row r="59">
          <cell r="A59" t="str">
            <v>2016Q1</v>
          </cell>
          <cell r="C59">
            <v>6.5909500000000003</v>
          </cell>
          <cell r="D59">
            <v>10.199999999999999</v>
          </cell>
        </row>
        <row r="60">
          <cell r="A60" t="str">
            <v>2016Q2</v>
          </cell>
          <cell r="C60">
            <v>6.8600700000000003</v>
          </cell>
          <cell r="D60">
            <v>10</v>
          </cell>
        </row>
        <row r="61">
          <cell r="A61" t="str">
            <v>2016Q3</v>
          </cell>
          <cell r="C61">
            <v>7.0756500000000004</v>
          </cell>
          <cell r="D61">
            <v>10</v>
          </cell>
        </row>
        <row r="62">
          <cell r="A62" t="str">
            <v>2016Q4</v>
          </cell>
          <cell r="C62">
            <v>6.9620100000000003</v>
          </cell>
          <cell r="D62">
            <v>10</v>
          </cell>
        </row>
        <row r="63">
          <cell r="A63" t="str">
            <v>2017Q1</v>
          </cell>
          <cell r="C63">
            <v>6.58589</v>
          </cell>
          <cell r="D63">
            <v>9.6</v>
          </cell>
        </row>
        <row r="64">
          <cell r="A64" t="str">
            <v>2017Q2</v>
          </cell>
          <cell r="C64">
            <v>6.0577500000000004</v>
          </cell>
          <cell r="D64">
            <v>9.5</v>
          </cell>
        </row>
        <row r="65">
          <cell r="A65" t="str">
            <v>2017Q3</v>
          </cell>
          <cell r="C65">
            <v>6.2800399999999996</v>
          </cell>
          <cell r="D65">
            <v>9.6</v>
          </cell>
        </row>
        <row r="66">
          <cell r="A66" t="str">
            <v>2017Q4</v>
          </cell>
          <cell r="C66">
            <v>6.0407400000000004</v>
          </cell>
          <cell r="D66">
            <v>8.9</v>
          </cell>
        </row>
        <row r="67">
          <cell r="A67" t="str">
            <v>2018Q1</v>
          </cell>
          <cell r="C67">
            <v>6.3722500000000002</v>
          </cell>
          <cell r="D67">
            <v>9.1999999999999993</v>
          </cell>
        </row>
        <row r="68">
          <cell r="A68" t="str">
            <v>2018Q2</v>
          </cell>
          <cell r="C68">
            <v>6.5818599999999998</v>
          </cell>
          <cell r="D68">
            <v>9.1</v>
          </cell>
        </row>
        <row r="69">
          <cell r="A69" t="str">
            <v>2018Q3</v>
          </cell>
          <cell r="C69">
            <v>6.4641000000000002</v>
          </cell>
          <cell r="D69">
            <v>9.1</v>
          </cell>
        </row>
        <row r="70">
          <cell r="A70" t="str">
            <v>2018Q4</v>
          </cell>
          <cell r="C70">
            <v>6.5780200000000004</v>
          </cell>
          <cell r="D70">
            <v>8.8000000000000007</v>
          </cell>
        </row>
        <row r="71">
          <cell r="A71" t="str">
            <v>2019Q1</v>
          </cell>
          <cell r="C71">
            <v>6.6750100000000003</v>
          </cell>
          <cell r="D71">
            <v>8.6999999999999993</v>
          </cell>
        </row>
        <row r="72">
          <cell r="A72" t="str">
            <v>2019Q2</v>
          </cell>
          <cell r="C72">
            <v>6.5082000000000004</v>
          </cell>
          <cell r="D72">
            <v>8.5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hptxempl5564"/>
      <sheetName val="graphtxemploiTAQ"/>
      <sheetName val="graphtxchom"/>
      <sheetName val="Tableau 2_txchom"/>
    </sheetNames>
    <sheetDataSet>
      <sheetData sheetId="0"/>
      <sheetData sheetId="1">
        <row r="5">
          <cell r="B5" t="str">
            <v>55-59 ans (échelle de droite) France métropolitaine</v>
          </cell>
          <cell r="C5" t="str">
            <v>60-64 ans (échelle de gauche) France métropolitaine</v>
          </cell>
          <cell r="D5" t="str">
            <v>65-69 ans (échelle de gauche) France métropolitaine</v>
          </cell>
          <cell r="E5" t="str">
            <v>55-59 ans (échelle de droite)</v>
          </cell>
          <cell r="F5" t="str">
            <v xml:space="preserve">60-64 ans (échelle de gauche) </v>
          </cell>
          <cell r="G5" t="str">
            <v>65-69 ans (échelle de gauche)</v>
          </cell>
        </row>
        <row r="7">
          <cell r="A7" t="str">
            <v>2003Q1</v>
          </cell>
          <cell r="B7">
            <v>54.093000000000004</v>
          </cell>
          <cell r="C7">
            <v>13.067600000000001</v>
          </cell>
          <cell r="D7">
            <v>2.8542999999999998</v>
          </cell>
        </row>
        <row r="8">
          <cell r="A8" t="str">
            <v>2003Q2</v>
          </cell>
          <cell r="B8">
            <v>54.401600000000002</v>
          </cell>
          <cell r="C8">
            <v>13.3316</v>
          </cell>
          <cell r="D8">
            <v>2.7233100000000001</v>
          </cell>
        </row>
        <row r="9">
          <cell r="A9" t="str">
            <v>2003Q3</v>
          </cell>
          <cell r="B9">
            <v>54.474800000000002</v>
          </cell>
          <cell r="C9">
            <v>13.405900000000001</v>
          </cell>
          <cell r="D9">
            <v>2.5382400000000001</v>
          </cell>
        </row>
        <row r="10">
          <cell r="A10" t="str">
            <v>2003Q4</v>
          </cell>
          <cell r="B10">
            <v>54.800800000000002</v>
          </cell>
          <cell r="C10">
            <v>13.670299999999999</v>
          </cell>
          <cell r="D10">
            <v>2.1725599999999998</v>
          </cell>
        </row>
        <row r="11">
          <cell r="A11" t="str">
            <v>2004Q1</v>
          </cell>
          <cell r="B11">
            <v>54.790599999999998</v>
          </cell>
          <cell r="C11">
            <v>13.339700000000001</v>
          </cell>
          <cell r="D11">
            <v>2.8033000000000001</v>
          </cell>
        </row>
        <row r="12">
          <cell r="A12" t="str">
            <v>2004Q2</v>
          </cell>
          <cell r="B12">
            <v>54.213799999999999</v>
          </cell>
          <cell r="C12">
            <v>13.245900000000001</v>
          </cell>
          <cell r="D12">
            <v>2.5528200000000001</v>
          </cell>
        </row>
        <row r="13">
          <cell r="A13" t="str">
            <v>2004Q3</v>
          </cell>
          <cell r="B13">
            <v>55.2027</v>
          </cell>
          <cell r="C13">
            <v>13.6632</v>
          </cell>
          <cell r="D13">
            <v>3.08026</v>
          </cell>
        </row>
        <row r="14">
          <cell r="A14" t="str">
            <v>2004Q4</v>
          </cell>
          <cell r="B14">
            <v>55.087800000000001</v>
          </cell>
          <cell r="C14">
            <v>13.8111</v>
          </cell>
          <cell r="D14">
            <v>3.03382</v>
          </cell>
        </row>
        <row r="15">
          <cell r="A15" t="str">
            <v>2005Q1</v>
          </cell>
          <cell r="B15">
            <v>55.675400000000003</v>
          </cell>
          <cell r="C15">
            <v>13.6511</v>
          </cell>
          <cell r="D15">
            <v>2.9460600000000001</v>
          </cell>
        </row>
        <row r="16">
          <cell r="A16" t="str">
            <v>2005Q2</v>
          </cell>
          <cell r="B16">
            <v>55.5169</v>
          </cell>
          <cell r="C16">
            <v>14.010400000000001</v>
          </cell>
          <cell r="D16">
            <v>2.9264000000000001</v>
          </cell>
        </row>
        <row r="17">
          <cell r="A17" t="str">
            <v>2005Q3</v>
          </cell>
          <cell r="B17">
            <v>54.927500000000002</v>
          </cell>
          <cell r="C17">
            <v>14.010300000000001</v>
          </cell>
          <cell r="D17">
            <v>2.73305</v>
          </cell>
        </row>
        <row r="18">
          <cell r="A18" t="str">
            <v>2005Q4</v>
          </cell>
          <cell r="B18">
            <v>54.531799999999997</v>
          </cell>
          <cell r="C18">
            <v>13.731199999999999</v>
          </cell>
          <cell r="D18">
            <v>2.5998800000000002</v>
          </cell>
        </row>
        <row r="19">
          <cell r="A19" t="str">
            <v>2006Q1</v>
          </cell>
          <cell r="B19">
            <v>54.755400000000002</v>
          </cell>
          <cell r="C19">
            <v>14.0122</v>
          </cell>
          <cell r="D19">
            <v>2.44624</v>
          </cell>
        </row>
        <row r="20">
          <cell r="A20" t="str">
            <v>2006Q2</v>
          </cell>
          <cell r="B20">
            <v>54.463000000000001</v>
          </cell>
          <cell r="C20">
            <v>13.932</v>
          </cell>
          <cell r="D20">
            <v>2.4534600000000002</v>
          </cell>
        </row>
        <row r="21">
          <cell r="A21" t="str">
            <v>2006Q3</v>
          </cell>
          <cell r="B21">
            <v>54.692</v>
          </cell>
          <cell r="C21">
            <v>14.487500000000001</v>
          </cell>
          <cell r="D21">
            <v>2.3470499999999999</v>
          </cell>
        </row>
        <row r="22">
          <cell r="A22" t="str">
            <v>2006Q4</v>
          </cell>
          <cell r="B22">
            <v>54.733899999999998</v>
          </cell>
          <cell r="C22">
            <v>15.0067</v>
          </cell>
          <cell r="D22">
            <v>2.5095999999999998</v>
          </cell>
        </row>
        <row r="23">
          <cell r="A23" t="str">
            <v>2007Q1</v>
          </cell>
          <cell r="B23">
            <v>54.651000000000003</v>
          </cell>
          <cell r="C23">
            <v>15.5877</v>
          </cell>
          <cell r="D23">
            <v>2.7022200000000001</v>
          </cell>
        </row>
        <row r="24">
          <cell r="A24" t="str">
            <v>2007Q2</v>
          </cell>
          <cell r="B24">
            <v>55.473999999999997</v>
          </cell>
          <cell r="C24">
            <v>16.033300000000001</v>
          </cell>
          <cell r="D24">
            <v>2.9361799999999998</v>
          </cell>
        </row>
        <row r="25">
          <cell r="A25" t="str">
            <v>2007Q3</v>
          </cell>
          <cell r="B25">
            <v>55.594299999999997</v>
          </cell>
          <cell r="C25">
            <v>15.507199999999999</v>
          </cell>
          <cell r="D25">
            <v>3.4420199999999999</v>
          </cell>
        </row>
        <row r="26">
          <cell r="A26" t="str">
            <v>2007Q4</v>
          </cell>
          <cell r="B26">
            <v>55.673299999999998</v>
          </cell>
          <cell r="C26">
            <v>15.625999999999999</v>
          </cell>
          <cell r="D26">
            <v>3.6143100000000001</v>
          </cell>
        </row>
        <row r="27">
          <cell r="A27" t="str">
            <v>2008Q1</v>
          </cell>
          <cell r="B27">
            <v>55.220500000000001</v>
          </cell>
          <cell r="C27">
            <v>16.1966</v>
          </cell>
          <cell r="D27">
            <v>3.8944899999999998</v>
          </cell>
        </row>
        <row r="28">
          <cell r="A28" t="str">
            <v>2008Q2</v>
          </cell>
          <cell r="B28">
            <v>56.023699999999998</v>
          </cell>
          <cell r="C28">
            <v>15.925000000000001</v>
          </cell>
          <cell r="D28">
            <v>3.41045</v>
          </cell>
        </row>
        <row r="29">
          <cell r="A29" t="str">
            <v>2008Q3</v>
          </cell>
          <cell r="B29">
            <v>56.483600000000003</v>
          </cell>
          <cell r="C29">
            <v>16.381499999999999</v>
          </cell>
          <cell r="D29">
            <v>3.6338699999999999</v>
          </cell>
        </row>
        <row r="30">
          <cell r="A30" t="str">
            <v>2008Q4</v>
          </cell>
          <cell r="B30">
            <v>57.647599999999997</v>
          </cell>
          <cell r="C30">
            <v>16.468</v>
          </cell>
          <cell r="D30">
            <v>3.6699700000000002</v>
          </cell>
        </row>
        <row r="31">
          <cell r="A31" t="str">
            <v>2009Q1</v>
          </cell>
          <cell r="B31">
            <v>58.084099999999999</v>
          </cell>
          <cell r="C31">
            <v>16.464500000000001</v>
          </cell>
          <cell r="D31">
            <v>3.7250700000000001</v>
          </cell>
        </row>
        <row r="32">
          <cell r="A32" t="str">
            <v>2009Q2</v>
          </cell>
          <cell r="B32">
            <v>58.29</v>
          </cell>
          <cell r="C32">
            <v>17.014099999999999</v>
          </cell>
          <cell r="D32">
            <v>3.6387399999999999</v>
          </cell>
        </row>
        <row r="33">
          <cell r="A33" t="str">
            <v>2009Q3</v>
          </cell>
          <cell r="B33">
            <v>59.100299999999997</v>
          </cell>
          <cell r="C33">
            <v>16.7638</v>
          </cell>
          <cell r="D33">
            <v>3.42089</v>
          </cell>
        </row>
        <row r="34">
          <cell r="A34" t="str">
            <v>2009Q4</v>
          </cell>
          <cell r="B34">
            <v>58.524000000000001</v>
          </cell>
          <cell r="C34">
            <v>17.353999999999999</v>
          </cell>
          <cell r="D34">
            <v>3.8162400000000001</v>
          </cell>
        </row>
        <row r="35">
          <cell r="A35" t="str">
            <v>2010Q1</v>
          </cell>
          <cell r="B35">
            <v>59.179000000000002</v>
          </cell>
          <cell r="C35">
            <v>17.660599999999999</v>
          </cell>
          <cell r="D35">
            <v>3.99458</v>
          </cell>
        </row>
        <row r="36">
          <cell r="A36" t="str">
            <v>2010Q2</v>
          </cell>
          <cell r="B36">
            <v>60.283099999999997</v>
          </cell>
          <cell r="C36">
            <v>17.472799999999999</v>
          </cell>
          <cell r="D36">
            <v>3.8607200000000002</v>
          </cell>
        </row>
        <row r="37">
          <cell r="A37" t="str">
            <v>2010Q3</v>
          </cell>
          <cell r="B37">
            <v>61.119799999999998</v>
          </cell>
          <cell r="C37">
            <v>18.613199999999999</v>
          </cell>
          <cell r="D37">
            <v>3.9417</v>
          </cell>
        </row>
        <row r="38">
          <cell r="A38" t="str">
            <v>2010Q4</v>
          </cell>
          <cell r="B38">
            <v>62.051000000000002</v>
          </cell>
          <cell r="C38">
            <v>17.446300000000001</v>
          </cell>
          <cell r="D38">
            <v>4.1767700000000003</v>
          </cell>
        </row>
        <row r="39">
          <cell r="A39" t="str">
            <v>2011Q1</v>
          </cell>
          <cell r="B39">
            <v>62.809100000000001</v>
          </cell>
          <cell r="C39">
            <v>17.554400000000001</v>
          </cell>
          <cell r="D39">
            <v>4.2178699999999996</v>
          </cell>
        </row>
        <row r="40">
          <cell r="A40" t="str">
            <v>2011Q2</v>
          </cell>
          <cell r="B40">
            <v>63.684199999999997</v>
          </cell>
          <cell r="C40">
            <v>18.1631</v>
          </cell>
          <cell r="D40">
            <v>4.9737999999999998</v>
          </cell>
        </row>
        <row r="41">
          <cell r="A41" t="str">
            <v>2011Q3</v>
          </cell>
          <cell r="B41">
            <v>64.246600000000001</v>
          </cell>
          <cell r="C41">
            <v>18.741099999999999</v>
          </cell>
          <cell r="D41">
            <v>5.6424000000000003</v>
          </cell>
        </row>
        <row r="42">
          <cell r="A42" t="str">
            <v>2011Q4</v>
          </cell>
          <cell r="B42">
            <v>64.977999999999994</v>
          </cell>
          <cell r="C42">
            <v>20.0002</v>
          </cell>
          <cell r="D42">
            <v>5.7458999999999998</v>
          </cell>
        </row>
        <row r="43">
          <cell r="A43" t="str">
            <v>2012Q1</v>
          </cell>
          <cell r="B43">
            <v>66.379199999999997</v>
          </cell>
          <cell r="C43">
            <v>20.282599999999999</v>
          </cell>
          <cell r="D43">
            <v>6.21394</v>
          </cell>
        </row>
        <row r="44">
          <cell r="A44" t="str">
            <v>2012Q2</v>
          </cell>
          <cell r="B44">
            <v>66.630399999999995</v>
          </cell>
          <cell r="C44">
            <v>20.8489</v>
          </cell>
          <cell r="D44">
            <v>5.9122000000000003</v>
          </cell>
        </row>
        <row r="45">
          <cell r="A45" t="str">
            <v>2012Q3</v>
          </cell>
          <cell r="B45">
            <v>67.409300000000002</v>
          </cell>
          <cell r="C45">
            <v>22.223800000000001</v>
          </cell>
          <cell r="D45">
            <v>5.7616899999999998</v>
          </cell>
        </row>
        <row r="46">
          <cell r="A46" t="str">
            <v>2012Q4</v>
          </cell>
          <cell r="B46">
            <v>68.555099999999996</v>
          </cell>
          <cell r="C46">
            <v>22.700099999999999</v>
          </cell>
          <cell r="D46">
            <v>5.7322899999999999</v>
          </cell>
        </row>
        <row r="47">
          <cell r="A47" t="str">
            <v>2013Q1</v>
          </cell>
          <cell r="B47">
            <v>67.500799999999998</v>
          </cell>
          <cell r="C47">
            <v>22.993300000000001</v>
          </cell>
          <cell r="D47">
            <v>5.4193199999999999</v>
          </cell>
        </row>
        <row r="48">
          <cell r="A48" t="str">
            <v>2013Q2</v>
          </cell>
          <cell r="B48">
            <v>67.262100000000004</v>
          </cell>
          <cell r="C48">
            <v>23.361599999999999</v>
          </cell>
          <cell r="D48">
            <v>5.6420300000000001</v>
          </cell>
        </row>
        <row r="49">
          <cell r="A49" t="str">
            <v>2013Q3</v>
          </cell>
          <cell r="B49">
            <v>67.4893</v>
          </cell>
          <cell r="C49">
            <v>23.6568</v>
          </cell>
          <cell r="D49">
            <v>5.7041700000000004</v>
          </cell>
        </row>
        <row r="50">
          <cell r="A50" t="str">
            <v>2013Q4</v>
          </cell>
          <cell r="B50">
            <v>67.687100000000001</v>
          </cell>
          <cell r="C50">
            <v>23.4162</v>
          </cell>
          <cell r="D50">
            <v>5.5887500000000001</v>
          </cell>
        </row>
        <row r="51">
          <cell r="A51" t="str">
            <v>2014Q1</v>
          </cell>
          <cell r="B51">
            <v>67.378200000000007</v>
          </cell>
          <cell r="C51">
            <v>24.723099999999999</v>
          </cell>
          <cell r="D51">
            <v>5.5092499999999998</v>
          </cell>
          <cell r="E51">
            <v>67.071700000000007</v>
          </cell>
          <cell r="F51">
            <v>24.2104</v>
          </cell>
          <cell r="G51">
            <v>5.5246399999999998</v>
          </cell>
        </row>
        <row r="52">
          <cell r="A52" t="str">
            <v>2014Q2</v>
          </cell>
          <cell r="E52">
            <v>67.6267</v>
          </cell>
          <cell r="F52">
            <v>25.2334</v>
          </cell>
          <cell r="G52">
            <v>5.7324900000000003</v>
          </cell>
        </row>
        <row r="53">
          <cell r="A53" t="str">
            <v>2014Q3</v>
          </cell>
          <cell r="E53">
            <v>68.299099999999996</v>
          </cell>
          <cell r="F53">
            <v>24.214500000000001</v>
          </cell>
          <cell r="G53">
            <v>5.5745300000000002</v>
          </cell>
        </row>
        <row r="54">
          <cell r="A54" t="str">
            <v>2014Q4</v>
          </cell>
          <cell r="E54">
            <v>68.482500000000002</v>
          </cell>
          <cell r="F54">
            <v>26.090299999999999</v>
          </cell>
          <cell r="G54">
            <v>5.64161</v>
          </cell>
        </row>
        <row r="55">
          <cell r="A55" t="str">
            <v>2015Q1</v>
          </cell>
          <cell r="E55">
            <v>69.001999999999995</v>
          </cell>
          <cell r="F55">
            <v>26.483499999999999</v>
          </cell>
          <cell r="G55">
            <v>5.9380499999999996</v>
          </cell>
        </row>
        <row r="56">
          <cell r="A56" t="str">
            <v>2015Q2</v>
          </cell>
          <cell r="E56">
            <v>69.117099999999994</v>
          </cell>
          <cell r="F56">
            <v>27.56</v>
          </cell>
          <cell r="G56">
            <v>5.8915499999999996</v>
          </cell>
        </row>
        <row r="57">
          <cell r="A57" t="str">
            <v>2015Q3</v>
          </cell>
          <cell r="E57">
            <v>68.869399999999999</v>
          </cell>
          <cell r="F57">
            <v>27.760200000000001</v>
          </cell>
          <cell r="G57">
            <v>5.5753199999999996</v>
          </cell>
        </row>
        <row r="58">
          <cell r="A58" t="str">
            <v>2015Q4</v>
          </cell>
          <cell r="E58">
            <v>68.990799999999993</v>
          </cell>
          <cell r="F58">
            <v>27.548200000000001</v>
          </cell>
          <cell r="G58">
            <v>6.23773</v>
          </cell>
        </row>
        <row r="59">
          <cell r="A59" t="str">
            <v>2016Q1</v>
          </cell>
          <cell r="E59">
            <v>70.0852</v>
          </cell>
          <cell r="F59">
            <v>27.8552</v>
          </cell>
          <cell r="G59">
            <v>6.45608</v>
          </cell>
        </row>
        <row r="60">
          <cell r="A60" t="str">
            <v>2016Q2</v>
          </cell>
          <cell r="E60">
            <v>69.992099999999994</v>
          </cell>
          <cell r="F60">
            <v>28.014600000000002</v>
          </cell>
          <cell r="G60">
            <v>6.3601599999999996</v>
          </cell>
        </row>
        <row r="61">
          <cell r="A61" t="str">
            <v>2016Q3</v>
          </cell>
          <cell r="E61">
            <v>70.555899999999994</v>
          </cell>
          <cell r="F61">
            <v>28.434000000000001</v>
          </cell>
          <cell r="G61">
            <v>6.34382</v>
          </cell>
        </row>
        <row r="62">
          <cell r="A62" t="str">
            <v>2016Q4</v>
          </cell>
          <cell r="E62">
            <v>70.563599999999994</v>
          </cell>
          <cell r="F62">
            <v>28.909199999999998</v>
          </cell>
          <cell r="G62">
            <v>6.2331000000000003</v>
          </cell>
        </row>
        <row r="63">
          <cell r="A63" t="str">
            <v>2017Q1</v>
          </cell>
          <cell r="E63">
            <v>70.939800000000005</v>
          </cell>
          <cell r="F63">
            <v>29.514199999999999</v>
          </cell>
          <cell r="G63">
            <v>6.2194000000000003</v>
          </cell>
        </row>
        <row r="64">
          <cell r="A64" t="str">
            <v>2017Q2</v>
          </cell>
          <cell r="E64">
            <v>72.028599999999997</v>
          </cell>
          <cell r="F64">
            <v>29.911999999999999</v>
          </cell>
          <cell r="G64">
            <v>6.62418</v>
          </cell>
        </row>
        <row r="65">
          <cell r="A65" t="str">
            <v>2017Q3</v>
          </cell>
          <cell r="E65">
            <v>71.796499999999995</v>
          </cell>
          <cell r="F65">
            <v>29.707699999999999</v>
          </cell>
          <cell r="G65">
            <v>6.9849600000000001</v>
          </cell>
        </row>
        <row r="66">
          <cell r="A66" t="str">
            <v>2017Q4</v>
          </cell>
          <cell r="E66">
            <v>72.744900000000001</v>
          </cell>
          <cell r="F66">
            <v>29.895299999999999</v>
          </cell>
          <cell r="G66">
            <v>6.7496700000000001</v>
          </cell>
        </row>
        <row r="67">
          <cell r="A67" t="str">
            <v>2018Q1</v>
          </cell>
          <cell r="E67">
            <v>72.543400000000005</v>
          </cell>
          <cell r="F67">
            <v>31.072299999999998</v>
          </cell>
          <cell r="G67">
            <v>6.7252599999999996</v>
          </cell>
        </row>
        <row r="68">
          <cell r="A68" t="str">
            <v>2018Q2</v>
          </cell>
          <cell r="E68">
            <v>71.905900000000003</v>
          </cell>
          <cell r="F68">
            <v>29.938199999999998</v>
          </cell>
          <cell r="G68">
            <v>6.2458999999999998</v>
          </cell>
        </row>
        <row r="69">
          <cell r="A69" t="str">
            <v>2018Q3</v>
          </cell>
          <cell r="E69">
            <v>71.720200000000006</v>
          </cell>
          <cell r="F69">
            <v>31.3278</v>
          </cell>
          <cell r="G69">
            <v>6.3869899999999999</v>
          </cell>
        </row>
        <row r="70">
          <cell r="A70" t="str">
            <v>2018Q4</v>
          </cell>
          <cell r="E70">
            <v>72.078199999999995</v>
          </cell>
          <cell r="F70">
            <v>31.8613</v>
          </cell>
          <cell r="G70">
            <v>6.7324000000000002</v>
          </cell>
        </row>
      </sheetData>
      <sheetData sheetId="2">
        <row r="5">
          <cell r="B5" t="str">
            <v>55 ans ou plus</v>
          </cell>
          <cell r="C5" t="str">
            <v>55 ans ou plus</v>
          </cell>
          <cell r="D5" t="str">
            <v>Ensemble des actifs</v>
          </cell>
        </row>
        <row r="7">
          <cell r="A7" t="str">
            <v>2003Q1</v>
          </cell>
          <cell r="B7">
            <v>4.1421799999999998</v>
          </cell>
          <cell r="D7">
            <v>8.3000000000000007</v>
          </cell>
        </row>
        <row r="8">
          <cell r="A8" t="str">
            <v>2003Q2</v>
          </cell>
          <cell r="B8">
            <v>4.0126499999999998</v>
          </cell>
          <cell r="D8">
            <v>8.5</v>
          </cell>
        </row>
        <row r="9">
          <cell r="A9" t="str">
            <v>2003Q3</v>
          </cell>
          <cell r="B9">
            <v>4.2205399999999997</v>
          </cell>
          <cell r="D9">
            <v>8.4</v>
          </cell>
        </row>
        <row r="10">
          <cell r="A10" t="str">
            <v>2003Q4</v>
          </cell>
          <cell r="B10">
            <v>4.5565899999999999</v>
          </cell>
          <cell r="D10">
            <v>8.8000000000000007</v>
          </cell>
        </row>
        <row r="11">
          <cell r="A11" t="str">
            <v>2004Q1</v>
          </cell>
          <cell r="B11">
            <v>4.8960400000000002</v>
          </cell>
          <cell r="D11">
            <v>9</v>
          </cell>
        </row>
        <row r="12">
          <cell r="A12" t="str">
            <v>2004Q2</v>
          </cell>
          <cell r="B12">
            <v>4.8796200000000001</v>
          </cell>
          <cell r="D12">
            <v>8.8000000000000007</v>
          </cell>
        </row>
        <row r="13">
          <cell r="A13" t="str">
            <v>2004Q3</v>
          </cell>
          <cell r="B13">
            <v>4.44109</v>
          </cell>
          <cell r="D13">
            <v>8.9</v>
          </cell>
        </row>
        <row r="14">
          <cell r="A14" t="str">
            <v>2004Q4</v>
          </cell>
          <cell r="B14">
            <v>4.5612000000000004</v>
          </cell>
          <cell r="D14">
            <v>8.9</v>
          </cell>
        </row>
        <row r="15">
          <cell r="A15" t="str">
            <v>2005Q1</v>
          </cell>
          <cell r="B15">
            <v>4.3025900000000004</v>
          </cell>
          <cell r="D15">
            <v>8.6999999999999993</v>
          </cell>
        </row>
        <row r="16">
          <cell r="A16" t="str">
            <v>2005Q2</v>
          </cell>
          <cell r="B16">
            <v>4.3036500000000002</v>
          </cell>
          <cell r="D16">
            <v>8.8000000000000007</v>
          </cell>
        </row>
        <row r="17">
          <cell r="A17" t="str">
            <v>2005Q3</v>
          </cell>
          <cell r="B17">
            <v>4.54603</v>
          </cell>
          <cell r="D17">
            <v>9</v>
          </cell>
        </row>
        <row r="18">
          <cell r="A18" t="str">
            <v>2005Q4</v>
          </cell>
          <cell r="B18">
            <v>4.4863</v>
          </cell>
          <cell r="D18">
            <v>9</v>
          </cell>
        </row>
        <row r="19">
          <cell r="A19" t="str">
            <v>2006Q1</v>
          </cell>
          <cell r="B19">
            <v>4.6234299999999999</v>
          </cell>
          <cell r="D19">
            <v>9.1</v>
          </cell>
        </row>
        <row r="20">
          <cell r="A20" t="str">
            <v>2006Q2</v>
          </cell>
          <cell r="B20">
            <v>5.0306199999999999</v>
          </cell>
          <cell r="D20">
            <v>8.9</v>
          </cell>
        </row>
        <row r="21">
          <cell r="A21" t="str">
            <v>2006Q3</v>
          </cell>
          <cell r="B21">
            <v>5.0056799999999999</v>
          </cell>
          <cell r="D21">
            <v>8.8000000000000007</v>
          </cell>
        </row>
        <row r="22">
          <cell r="A22" t="str">
            <v>2006Q4</v>
          </cell>
          <cell r="B22">
            <v>4.72926</v>
          </cell>
          <cell r="D22">
            <v>8.4</v>
          </cell>
        </row>
        <row r="23">
          <cell r="A23" t="str">
            <v>2007Q1</v>
          </cell>
          <cell r="B23">
            <v>5.1993</v>
          </cell>
          <cell r="D23">
            <v>8.4</v>
          </cell>
        </row>
        <row r="24">
          <cell r="A24" t="str">
            <v>2007Q2</v>
          </cell>
          <cell r="B24">
            <v>4.1461899999999998</v>
          </cell>
          <cell r="D24">
            <v>8.1</v>
          </cell>
        </row>
        <row r="25">
          <cell r="A25" t="str">
            <v>2007Q3</v>
          </cell>
          <cell r="B25">
            <v>3.8257300000000001</v>
          </cell>
          <cell r="D25">
            <v>7.9</v>
          </cell>
        </row>
        <row r="26">
          <cell r="A26" t="str">
            <v>2007Q4</v>
          </cell>
          <cell r="B26">
            <v>3.7306699999999999</v>
          </cell>
          <cell r="D26">
            <v>7.5</v>
          </cell>
        </row>
        <row r="27">
          <cell r="A27" t="str">
            <v>2008Q1</v>
          </cell>
          <cell r="B27">
            <v>3.7081200000000001</v>
          </cell>
          <cell r="D27">
            <v>7.2</v>
          </cell>
        </row>
        <row r="28">
          <cell r="A28" t="str">
            <v>2008Q2</v>
          </cell>
          <cell r="B28">
            <v>3.8176700000000001</v>
          </cell>
          <cell r="D28">
            <v>7.3</v>
          </cell>
        </row>
        <row r="29">
          <cell r="A29" t="str">
            <v>2008Q3</v>
          </cell>
          <cell r="B29">
            <v>3.98569</v>
          </cell>
          <cell r="D29">
            <v>7.4</v>
          </cell>
        </row>
        <row r="30">
          <cell r="A30" t="str">
            <v>2008Q4</v>
          </cell>
          <cell r="B30">
            <v>4.2192499999999997</v>
          </cell>
          <cell r="D30">
            <v>7.8</v>
          </cell>
        </row>
        <row r="31">
          <cell r="A31" t="str">
            <v>2009Q1</v>
          </cell>
          <cell r="B31">
            <v>4.7626099999999996</v>
          </cell>
          <cell r="D31">
            <v>8.6</v>
          </cell>
        </row>
        <row r="32">
          <cell r="A32" t="str">
            <v>2009Q2</v>
          </cell>
          <cell r="B32">
            <v>5.6408800000000001</v>
          </cell>
          <cell r="D32">
            <v>9.1999999999999993</v>
          </cell>
        </row>
        <row r="33">
          <cell r="A33" t="str">
            <v>2009Q3</v>
          </cell>
          <cell r="B33">
            <v>5.0187999999999997</v>
          </cell>
          <cell r="D33">
            <v>9.1999999999999993</v>
          </cell>
        </row>
        <row r="34">
          <cell r="A34" t="str">
            <v>2009Q4</v>
          </cell>
          <cell r="B34">
            <v>5.7922500000000001</v>
          </cell>
          <cell r="D34">
            <v>9.5</v>
          </cell>
        </row>
        <row r="35">
          <cell r="A35" t="str">
            <v>2010Q1</v>
          </cell>
          <cell r="B35">
            <v>5.6579100000000002</v>
          </cell>
          <cell r="D35">
            <v>9.4</v>
          </cell>
        </row>
        <row r="36">
          <cell r="A36" t="str">
            <v>2010Q2</v>
          </cell>
          <cell r="B36">
            <v>5.6422600000000003</v>
          </cell>
          <cell r="D36">
            <v>9.3000000000000007</v>
          </cell>
        </row>
        <row r="37">
          <cell r="A37" t="str">
            <v>2010Q3</v>
          </cell>
          <cell r="B37">
            <v>5.6168100000000001</v>
          </cell>
          <cell r="D37">
            <v>9.1999999999999993</v>
          </cell>
        </row>
        <row r="38">
          <cell r="A38" t="str">
            <v>2010Q4</v>
          </cell>
          <cell r="B38">
            <v>5.5844300000000002</v>
          </cell>
          <cell r="D38">
            <v>9.1999999999999993</v>
          </cell>
        </row>
        <row r="39">
          <cell r="A39" t="str">
            <v>2011Q1</v>
          </cell>
          <cell r="B39">
            <v>5.4427300000000001</v>
          </cell>
          <cell r="D39">
            <v>9.1</v>
          </cell>
        </row>
        <row r="40">
          <cell r="A40" t="str">
            <v>2011Q2</v>
          </cell>
          <cell r="B40">
            <v>5.4537599999999999</v>
          </cell>
          <cell r="D40">
            <v>9.1</v>
          </cell>
        </row>
        <row r="41">
          <cell r="A41" t="str">
            <v>2011Q3</v>
          </cell>
          <cell r="B41">
            <v>5.5496800000000004</v>
          </cell>
          <cell r="D41">
            <v>9.1999999999999993</v>
          </cell>
        </row>
        <row r="42">
          <cell r="A42" t="str">
            <v>2011Q4</v>
          </cell>
          <cell r="B42">
            <v>5.4512400000000003</v>
          </cell>
          <cell r="D42">
            <v>9.3000000000000007</v>
          </cell>
        </row>
        <row r="43">
          <cell r="A43" t="str">
            <v>2012Q1</v>
          </cell>
          <cell r="B43">
            <v>5.5332800000000004</v>
          </cell>
          <cell r="D43">
            <v>9.5</v>
          </cell>
        </row>
        <row r="44">
          <cell r="A44" t="str">
            <v>2012Q2</v>
          </cell>
          <cell r="B44">
            <v>6.0288300000000001</v>
          </cell>
          <cell r="D44">
            <v>9.6999999999999993</v>
          </cell>
        </row>
        <row r="45">
          <cell r="A45" t="str">
            <v>2012Q3</v>
          </cell>
          <cell r="B45">
            <v>5.8036899999999996</v>
          </cell>
          <cell r="D45">
            <v>9.8000000000000007</v>
          </cell>
        </row>
        <row r="46">
          <cell r="A46" t="str">
            <v>2012Q4</v>
          </cell>
          <cell r="B46">
            <v>6.2479800000000001</v>
          </cell>
          <cell r="D46">
            <v>10.1</v>
          </cell>
        </row>
        <row r="47">
          <cell r="A47" t="str">
            <v>2013Q1</v>
          </cell>
          <cell r="B47">
            <v>6.71272</v>
          </cell>
          <cell r="D47">
            <v>10.3</v>
          </cell>
        </row>
        <row r="48">
          <cell r="A48" t="str">
            <v>2013Q2</v>
          </cell>
          <cell r="B48">
            <v>6.6189099999999996</v>
          </cell>
          <cell r="D48">
            <v>10.4</v>
          </cell>
        </row>
        <row r="49">
          <cell r="A49" t="str">
            <v>2013Q3</v>
          </cell>
          <cell r="B49">
            <v>6.9145099999999999</v>
          </cell>
          <cell r="D49">
            <v>10.3</v>
          </cell>
        </row>
        <row r="50">
          <cell r="A50" t="str">
            <v>2013Q4</v>
          </cell>
          <cell r="B50">
            <v>6.78111</v>
          </cell>
          <cell r="D50">
            <v>10.1</v>
          </cell>
        </row>
        <row r="51">
          <cell r="A51" t="str">
            <v>2014Q1</v>
          </cell>
          <cell r="B51">
            <v>7.0595499999999998</v>
          </cell>
          <cell r="C51">
            <v>7.1648399999999999</v>
          </cell>
          <cell r="D51">
            <v>10.199999999999999</v>
          </cell>
        </row>
        <row r="52">
          <cell r="A52" t="str">
            <v>2014Q2</v>
          </cell>
          <cell r="C52">
            <v>7.1472499999999997</v>
          </cell>
          <cell r="D52">
            <v>10.199999999999999</v>
          </cell>
        </row>
        <row r="53">
          <cell r="A53" t="str">
            <v>2014Q3</v>
          </cell>
          <cell r="C53">
            <v>7.1120599999999996</v>
          </cell>
          <cell r="D53">
            <v>10.3</v>
          </cell>
        </row>
        <row r="54">
          <cell r="A54" t="str">
            <v>2014Q4</v>
          </cell>
          <cell r="C54">
            <v>7.1728800000000001</v>
          </cell>
          <cell r="D54">
            <v>10.4</v>
          </cell>
        </row>
        <row r="55">
          <cell r="A55" t="str">
            <v>2015Q1</v>
          </cell>
          <cell r="C55">
            <v>6.57538</v>
          </cell>
          <cell r="D55">
            <v>10.3</v>
          </cell>
        </row>
        <row r="56">
          <cell r="A56" t="str">
            <v>2015Q2</v>
          </cell>
          <cell r="C56">
            <v>7.3350499999999998</v>
          </cell>
          <cell r="D56">
            <v>10.5</v>
          </cell>
        </row>
        <row r="57">
          <cell r="A57" t="str">
            <v>2015Q3</v>
          </cell>
          <cell r="C57">
            <v>7.21218</v>
          </cell>
          <cell r="D57">
            <v>10.4</v>
          </cell>
        </row>
        <row r="58">
          <cell r="A58" t="str">
            <v>2015Q4</v>
          </cell>
          <cell r="C58">
            <v>6.9401900000000003</v>
          </cell>
          <cell r="D58">
            <v>10.199999999999999</v>
          </cell>
        </row>
        <row r="59">
          <cell r="A59" t="str">
            <v>2016Q1</v>
          </cell>
          <cell r="C59">
            <v>6.6118199999999998</v>
          </cell>
          <cell r="D59">
            <v>10.199999999999999</v>
          </cell>
        </row>
        <row r="60">
          <cell r="A60" t="str">
            <v>2016Q2</v>
          </cell>
          <cell r="C60">
            <v>6.8406000000000002</v>
          </cell>
          <cell r="D60">
            <v>10</v>
          </cell>
        </row>
        <row r="61">
          <cell r="A61" t="str">
            <v>2016Q3</v>
          </cell>
          <cell r="C61">
            <v>7.07294</v>
          </cell>
          <cell r="D61">
            <v>10</v>
          </cell>
        </row>
        <row r="62">
          <cell r="A62" t="str">
            <v>2016Q4</v>
          </cell>
          <cell r="C62">
            <v>6.95336</v>
          </cell>
          <cell r="D62">
            <v>10</v>
          </cell>
        </row>
        <row r="63">
          <cell r="A63" t="str">
            <v>2017Q1</v>
          </cell>
          <cell r="C63">
            <v>6.6225899999999998</v>
          </cell>
          <cell r="D63">
            <v>9.6</v>
          </cell>
        </row>
        <row r="64">
          <cell r="A64" t="str">
            <v>2017Q2</v>
          </cell>
          <cell r="C64">
            <v>6.0314800000000002</v>
          </cell>
          <cell r="D64">
            <v>9.4</v>
          </cell>
        </row>
        <row r="65">
          <cell r="A65" t="str">
            <v>2017Q3</v>
          </cell>
          <cell r="C65">
            <v>6.2757699999999996</v>
          </cell>
          <cell r="D65">
            <v>9.6</v>
          </cell>
        </row>
        <row r="66">
          <cell r="A66" t="str">
            <v>2017Q4</v>
          </cell>
          <cell r="C66">
            <v>6.0262700000000002</v>
          </cell>
          <cell r="D66">
            <v>9</v>
          </cell>
        </row>
        <row r="67">
          <cell r="A67" t="str">
            <v>2018Q1</v>
          </cell>
          <cell r="C67">
            <v>6.4280799999999996</v>
          </cell>
          <cell r="D67">
            <v>9.1999999999999993</v>
          </cell>
        </row>
        <row r="68">
          <cell r="A68" t="str">
            <v>2018Q2</v>
          </cell>
          <cell r="C68">
            <v>6.5397100000000004</v>
          </cell>
          <cell r="D68">
            <v>9.1</v>
          </cell>
        </row>
        <row r="69">
          <cell r="A69" t="str">
            <v>2018Q3</v>
          </cell>
          <cell r="C69">
            <v>6.4584999999999999</v>
          </cell>
          <cell r="D69">
            <v>9.1</v>
          </cell>
        </row>
        <row r="70">
          <cell r="A70" t="str">
            <v>2018Q4</v>
          </cell>
          <cell r="C70">
            <v>6.5565300000000004</v>
          </cell>
          <cell r="D70">
            <v>8.8000000000000007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hptxempl5564"/>
      <sheetName val="graphtxemploiTAQ"/>
      <sheetName val="graphtxchom"/>
      <sheetName val="Tableau 2_txchom"/>
    </sheetNames>
    <sheetDataSet>
      <sheetData sheetId="0"/>
      <sheetData sheetId="1">
        <row r="5">
          <cell r="B5" t="str">
            <v>55-59 ans (échelle de droite) France métropolitaine</v>
          </cell>
          <cell r="C5" t="str">
            <v>60-64 ans (échelle de gauche) France métropolitaine</v>
          </cell>
          <cell r="D5" t="str">
            <v>65-69 ans (échelle de gauche) France métropolitaine</v>
          </cell>
          <cell r="E5" t="str">
            <v>55-59 ans (échelle de droite)</v>
          </cell>
          <cell r="F5" t="str">
            <v xml:space="preserve">60-64 ans (échelle de gauche) </v>
          </cell>
          <cell r="G5" t="str">
            <v>65-69 ans (échelle de gauche)</v>
          </cell>
        </row>
        <row r="7">
          <cell r="A7" t="str">
            <v>2003Q1</v>
          </cell>
          <cell r="B7">
            <v>54.093000000000004</v>
          </cell>
          <cell r="C7">
            <v>13.067600000000001</v>
          </cell>
          <cell r="D7">
            <v>2.8542999999999998</v>
          </cell>
        </row>
        <row r="8">
          <cell r="A8" t="str">
            <v>2003Q2</v>
          </cell>
          <cell r="B8">
            <v>54.401600000000002</v>
          </cell>
          <cell r="C8">
            <v>13.3316</v>
          </cell>
          <cell r="D8">
            <v>2.7233100000000001</v>
          </cell>
        </row>
        <row r="9">
          <cell r="A9" t="str">
            <v>2003Q3</v>
          </cell>
          <cell r="B9">
            <v>54.474800000000002</v>
          </cell>
          <cell r="C9">
            <v>13.405900000000001</v>
          </cell>
          <cell r="D9">
            <v>2.5382400000000001</v>
          </cell>
        </row>
        <row r="10">
          <cell r="A10" t="str">
            <v>2003Q4</v>
          </cell>
          <cell r="B10">
            <v>54.800800000000002</v>
          </cell>
          <cell r="C10">
            <v>13.670299999999999</v>
          </cell>
          <cell r="D10">
            <v>2.1725599999999998</v>
          </cell>
        </row>
        <row r="11">
          <cell r="A11" t="str">
            <v>2004Q1</v>
          </cell>
          <cell r="B11">
            <v>54.790599999999998</v>
          </cell>
          <cell r="C11">
            <v>13.339700000000001</v>
          </cell>
          <cell r="D11">
            <v>2.8033000000000001</v>
          </cell>
        </row>
        <row r="12">
          <cell r="A12" t="str">
            <v>2004Q2</v>
          </cell>
          <cell r="B12">
            <v>54.213799999999999</v>
          </cell>
          <cell r="C12">
            <v>13.245900000000001</v>
          </cell>
          <cell r="D12">
            <v>2.5528200000000001</v>
          </cell>
        </row>
        <row r="13">
          <cell r="A13" t="str">
            <v>2004Q3</v>
          </cell>
          <cell r="B13">
            <v>55.2027</v>
          </cell>
          <cell r="C13">
            <v>13.6632</v>
          </cell>
          <cell r="D13">
            <v>3.08026</v>
          </cell>
        </row>
        <row r="14">
          <cell r="A14" t="str">
            <v>2004Q4</v>
          </cell>
          <cell r="B14">
            <v>55.087800000000001</v>
          </cell>
          <cell r="C14">
            <v>13.8111</v>
          </cell>
          <cell r="D14">
            <v>3.03382</v>
          </cell>
        </row>
        <row r="15">
          <cell r="A15" t="str">
            <v>2005Q1</v>
          </cell>
          <cell r="B15">
            <v>55.675400000000003</v>
          </cell>
          <cell r="C15">
            <v>13.6511</v>
          </cell>
          <cell r="D15">
            <v>2.9460600000000001</v>
          </cell>
        </row>
        <row r="16">
          <cell r="A16" t="str">
            <v>2005Q2</v>
          </cell>
          <cell r="B16">
            <v>55.5169</v>
          </cell>
          <cell r="C16">
            <v>14.010400000000001</v>
          </cell>
          <cell r="D16">
            <v>2.9264000000000001</v>
          </cell>
        </row>
        <row r="17">
          <cell r="A17" t="str">
            <v>2005Q3</v>
          </cell>
          <cell r="B17">
            <v>54.927500000000002</v>
          </cell>
          <cell r="C17">
            <v>14.010300000000001</v>
          </cell>
          <cell r="D17">
            <v>2.73305</v>
          </cell>
        </row>
        <row r="18">
          <cell r="A18" t="str">
            <v>2005Q4</v>
          </cell>
          <cell r="B18">
            <v>54.531799999999997</v>
          </cell>
          <cell r="C18">
            <v>13.731199999999999</v>
          </cell>
          <cell r="D18">
            <v>2.5998800000000002</v>
          </cell>
        </row>
        <row r="19">
          <cell r="A19" t="str">
            <v>2006Q1</v>
          </cell>
          <cell r="B19">
            <v>54.755400000000002</v>
          </cell>
          <cell r="C19">
            <v>14.0122</v>
          </cell>
          <cell r="D19">
            <v>2.44625</v>
          </cell>
        </row>
        <row r="20">
          <cell r="A20" t="str">
            <v>2006Q2</v>
          </cell>
          <cell r="B20">
            <v>54.463000000000001</v>
          </cell>
          <cell r="C20">
            <v>13.932</v>
          </cell>
          <cell r="D20">
            <v>2.4534600000000002</v>
          </cell>
        </row>
        <row r="21">
          <cell r="A21" t="str">
            <v>2006Q3</v>
          </cell>
          <cell r="B21">
            <v>54.691899999999997</v>
          </cell>
          <cell r="C21">
            <v>14.487500000000001</v>
          </cell>
          <cell r="D21">
            <v>2.3470499999999999</v>
          </cell>
        </row>
        <row r="22">
          <cell r="A22" t="str">
            <v>2006Q4</v>
          </cell>
          <cell r="B22">
            <v>54.733899999999998</v>
          </cell>
          <cell r="C22">
            <v>15.0067</v>
          </cell>
          <cell r="D22">
            <v>2.5095999999999998</v>
          </cell>
        </row>
        <row r="23">
          <cell r="A23" t="str">
            <v>2007Q1</v>
          </cell>
          <cell r="B23">
            <v>54.651000000000003</v>
          </cell>
          <cell r="C23">
            <v>15.5877</v>
          </cell>
          <cell r="D23">
            <v>2.7022200000000001</v>
          </cell>
        </row>
        <row r="24">
          <cell r="A24" t="str">
            <v>2007Q2</v>
          </cell>
          <cell r="B24">
            <v>55.473999999999997</v>
          </cell>
          <cell r="C24">
            <v>16.033300000000001</v>
          </cell>
          <cell r="D24">
            <v>2.9361799999999998</v>
          </cell>
        </row>
        <row r="25">
          <cell r="A25" t="str">
            <v>2007Q3</v>
          </cell>
          <cell r="B25">
            <v>55.594200000000001</v>
          </cell>
          <cell r="C25">
            <v>15.507099999999999</v>
          </cell>
          <cell r="D25">
            <v>3.4420099999999998</v>
          </cell>
        </row>
        <row r="26">
          <cell r="A26" t="str">
            <v>2007Q4</v>
          </cell>
          <cell r="B26">
            <v>55.673299999999998</v>
          </cell>
          <cell r="C26">
            <v>15.625999999999999</v>
          </cell>
          <cell r="D26">
            <v>3.6143100000000001</v>
          </cell>
        </row>
        <row r="27">
          <cell r="A27" t="str">
            <v>2008Q1</v>
          </cell>
          <cell r="B27">
            <v>55.220599999999997</v>
          </cell>
          <cell r="C27">
            <v>16.1966</v>
          </cell>
          <cell r="D27">
            <v>3.8944999999999999</v>
          </cell>
        </row>
        <row r="28">
          <cell r="A28" t="str">
            <v>2008Q2</v>
          </cell>
          <cell r="B28">
            <v>56.023800000000001</v>
          </cell>
          <cell r="C28">
            <v>15.925000000000001</v>
          </cell>
          <cell r="D28">
            <v>3.41045</v>
          </cell>
        </row>
        <row r="29">
          <cell r="A29" t="str">
            <v>2008Q3</v>
          </cell>
          <cell r="B29">
            <v>56.483499999999999</v>
          </cell>
          <cell r="C29">
            <v>16.381499999999999</v>
          </cell>
          <cell r="D29">
            <v>3.6338499999999998</v>
          </cell>
        </row>
        <row r="30">
          <cell r="A30" t="str">
            <v>2008Q4</v>
          </cell>
          <cell r="B30">
            <v>57.647399999999998</v>
          </cell>
          <cell r="C30">
            <v>16.468</v>
          </cell>
          <cell r="D30">
            <v>3.6699700000000002</v>
          </cell>
        </row>
        <row r="31">
          <cell r="A31" t="str">
            <v>2009Q1</v>
          </cell>
          <cell r="B31">
            <v>58.084600000000002</v>
          </cell>
          <cell r="C31">
            <v>16.464500000000001</v>
          </cell>
          <cell r="D31">
            <v>3.7250899999999998</v>
          </cell>
        </row>
        <row r="32">
          <cell r="A32" t="str">
            <v>2009Q2</v>
          </cell>
          <cell r="B32">
            <v>58.2898</v>
          </cell>
          <cell r="C32">
            <v>17.013999999999999</v>
          </cell>
          <cell r="D32">
            <v>3.6387399999999999</v>
          </cell>
        </row>
        <row r="33">
          <cell r="A33" t="str">
            <v>2009Q3</v>
          </cell>
          <cell r="B33">
            <v>59.1</v>
          </cell>
          <cell r="C33">
            <v>16.7638</v>
          </cell>
          <cell r="D33">
            <v>3.4208699999999999</v>
          </cell>
        </row>
        <row r="34">
          <cell r="A34" t="str">
            <v>2009Q4</v>
          </cell>
          <cell r="B34">
            <v>58.523699999999998</v>
          </cell>
          <cell r="C34">
            <v>17.353999999999999</v>
          </cell>
          <cell r="D34">
            <v>3.81623</v>
          </cell>
        </row>
        <row r="35">
          <cell r="A35" t="str">
            <v>2010Q1</v>
          </cell>
          <cell r="B35">
            <v>59.179900000000004</v>
          </cell>
          <cell r="C35">
            <v>17.660599999999999</v>
          </cell>
          <cell r="D35">
            <v>3.9946000000000002</v>
          </cell>
        </row>
        <row r="36">
          <cell r="A36" t="str">
            <v>2010Q2</v>
          </cell>
          <cell r="B36">
            <v>60.282800000000002</v>
          </cell>
          <cell r="C36">
            <v>17.472799999999999</v>
          </cell>
          <cell r="D36">
            <v>3.8607100000000001</v>
          </cell>
        </row>
        <row r="37">
          <cell r="A37" t="str">
            <v>2010Q3</v>
          </cell>
          <cell r="B37">
            <v>61.119399999999999</v>
          </cell>
          <cell r="C37">
            <v>18.613099999999999</v>
          </cell>
          <cell r="D37">
            <v>3.9417</v>
          </cell>
        </row>
        <row r="38">
          <cell r="A38" t="str">
            <v>2010Q4</v>
          </cell>
          <cell r="B38">
            <v>62.0505</v>
          </cell>
          <cell r="C38">
            <v>17.446300000000001</v>
          </cell>
          <cell r="D38">
            <v>4.1767700000000003</v>
          </cell>
        </row>
        <row r="39">
          <cell r="A39" t="str">
            <v>2011Q1</v>
          </cell>
          <cell r="B39">
            <v>62.810499999999998</v>
          </cell>
          <cell r="C39">
            <v>17.554500000000001</v>
          </cell>
          <cell r="D39">
            <v>4.2178500000000003</v>
          </cell>
        </row>
        <row r="40">
          <cell r="A40" t="str">
            <v>2011Q2</v>
          </cell>
          <cell r="B40">
            <v>63.683599999999998</v>
          </cell>
          <cell r="C40">
            <v>18.1632</v>
          </cell>
          <cell r="D40">
            <v>4.97377</v>
          </cell>
        </row>
        <row r="41">
          <cell r="A41" t="str">
            <v>2011Q3</v>
          </cell>
          <cell r="B41">
            <v>64.245999999999995</v>
          </cell>
          <cell r="C41">
            <v>18.7408</v>
          </cell>
          <cell r="D41">
            <v>5.6425200000000002</v>
          </cell>
        </row>
        <row r="42">
          <cell r="A42" t="str">
            <v>2011Q4</v>
          </cell>
          <cell r="B42">
            <v>64.977999999999994</v>
          </cell>
          <cell r="C42">
            <v>20.000299999999999</v>
          </cell>
          <cell r="D42">
            <v>5.74594</v>
          </cell>
        </row>
        <row r="43">
          <cell r="A43" t="str">
            <v>2012Q1</v>
          </cell>
          <cell r="B43">
            <v>66.380499999999998</v>
          </cell>
          <cell r="C43">
            <v>20.282699999999998</v>
          </cell>
          <cell r="D43">
            <v>6.2137599999999997</v>
          </cell>
        </row>
        <row r="44">
          <cell r="A44" t="str">
            <v>2012Q2</v>
          </cell>
          <cell r="B44">
            <v>66.629300000000001</v>
          </cell>
          <cell r="C44">
            <v>20.8491</v>
          </cell>
          <cell r="D44">
            <v>5.9118399999999998</v>
          </cell>
        </row>
        <row r="45">
          <cell r="A45" t="str">
            <v>2012Q3</v>
          </cell>
          <cell r="B45">
            <v>67.408900000000003</v>
          </cell>
          <cell r="C45">
            <v>22.223099999999999</v>
          </cell>
          <cell r="D45">
            <v>5.7625400000000004</v>
          </cell>
        </row>
        <row r="46">
          <cell r="A46" t="str">
            <v>2012Q4</v>
          </cell>
          <cell r="B46">
            <v>68.556200000000004</v>
          </cell>
          <cell r="C46">
            <v>22.700199999999999</v>
          </cell>
          <cell r="D46">
            <v>5.73217</v>
          </cell>
        </row>
        <row r="47">
          <cell r="A47" t="str">
            <v>2013Q1</v>
          </cell>
          <cell r="B47">
            <v>67.5017</v>
          </cell>
          <cell r="C47">
            <v>22.993600000000001</v>
          </cell>
          <cell r="D47">
            <v>5.4187700000000003</v>
          </cell>
        </row>
        <row r="48">
          <cell r="A48" t="str">
            <v>2013Q2</v>
          </cell>
          <cell r="B48">
            <v>67.259699999999995</v>
          </cell>
          <cell r="C48">
            <v>23.361999999999998</v>
          </cell>
          <cell r="D48">
            <v>5.6410600000000004</v>
          </cell>
        </row>
        <row r="49">
          <cell r="A49" t="str">
            <v>2013Q3</v>
          </cell>
          <cell r="B49">
            <v>67.488900000000001</v>
          </cell>
          <cell r="C49">
            <v>23.656099999999999</v>
          </cell>
          <cell r="D49">
            <v>5.7064000000000004</v>
          </cell>
        </row>
        <row r="50">
          <cell r="A50" t="str">
            <v>2013Q4</v>
          </cell>
          <cell r="B50">
            <v>67.689700000000002</v>
          </cell>
          <cell r="C50">
            <v>23.416399999999999</v>
          </cell>
          <cell r="D50">
            <v>5.58927</v>
          </cell>
        </row>
        <row r="51">
          <cell r="A51" t="str">
            <v>2014Q1</v>
          </cell>
          <cell r="B51">
            <v>67.3827</v>
          </cell>
          <cell r="C51">
            <v>24.7224</v>
          </cell>
          <cell r="D51">
            <v>5.5068700000000002</v>
          </cell>
          <cell r="E51">
            <v>67.081599999999995</v>
          </cell>
          <cell r="F51">
            <v>24.910399999999999</v>
          </cell>
          <cell r="G51">
            <v>5.5214699999999999</v>
          </cell>
        </row>
        <row r="52">
          <cell r="A52" t="str">
            <v>2014Q2</v>
          </cell>
          <cell r="E52">
            <v>67.613900000000001</v>
          </cell>
          <cell r="F52">
            <v>25.080400000000001</v>
          </cell>
          <cell r="G52">
            <v>5.7308000000000003</v>
          </cell>
        </row>
        <row r="53">
          <cell r="A53" t="str">
            <v>2014Q3</v>
          </cell>
          <cell r="E53">
            <v>68.311999999999998</v>
          </cell>
          <cell r="F53">
            <v>24.840499999999999</v>
          </cell>
          <cell r="G53">
            <v>5.5799500000000002</v>
          </cell>
        </row>
        <row r="54">
          <cell r="A54" t="str">
            <v>2014Q4</v>
          </cell>
          <cell r="E54">
            <v>68.470100000000002</v>
          </cell>
          <cell r="F54">
            <v>26.353899999999999</v>
          </cell>
          <cell r="G54">
            <v>5.64438</v>
          </cell>
        </row>
        <row r="55">
          <cell r="A55" t="str">
            <v>2015Q1</v>
          </cell>
          <cell r="E55">
            <v>69.016300000000001</v>
          </cell>
          <cell r="F55">
            <v>26.817</v>
          </cell>
          <cell r="G55">
            <v>5.92821</v>
          </cell>
        </row>
        <row r="56">
          <cell r="A56" t="str">
            <v>2015Q2</v>
          </cell>
          <cell r="E56">
            <v>69.097300000000004</v>
          </cell>
          <cell r="F56">
            <v>27.694500000000001</v>
          </cell>
          <cell r="G56">
            <v>5.8894399999999996</v>
          </cell>
        </row>
        <row r="57">
          <cell r="A57" t="str">
            <v>2015Q3</v>
          </cell>
          <cell r="E57">
            <v>68.898399999999995</v>
          </cell>
          <cell r="F57">
            <v>27.840199999999999</v>
          </cell>
          <cell r="G57">
            <v>5.58277</v>
          </cell>
        </row>
        <row r="58">
          <cell r="A58" t="str">
            <v>2015Q4</v>
          </cell>
          <cell r="E58">
            <v>68.956100000000006</v>
          </cell>
          <cell r="F58">
            <v>27.906500000000001</v>
          </cell>
          <cell r="G58">
            <v>6.2539800000000003</v>
          </cell>
        </row>
        <row r="59">
          <cell r="A59" t="str">
            <v>2016Q1</v>
          </cell>
          <cell r="E59">
            <v>70.115200000000002</v>
          </cell>
          <cell r="F59">
            <v>27.877800000000001</v>
          </cell>
          <cell r="G59">
            <v>6.4258100000000002</v>
          </cell>
        </row>
        <row r="60">
          <cell r="A60" t="str">
            <v>2016Q2</v>
          </cell>
          <cell r="E60">
            <v>69.963999999999999</v>
          </cell>
          <cell r="F60">
            <v>27.9071</v>
          </cell>
          <cell r="G60">
            <v>6.3578700000000001</v>
          </cell>
        </row>
        <row r="61">
          <cell r="A61" t="str">
            <v>2016Q3</v>
          </cell>
          <cell r="E61">
            <v>70.601799999999997</v>
          </cell>
          <cell r="F61">
            <v>28.186299999999999</v>
          </cell>
          <cell r="G61">
            <v>6.3574900000000003</v>
          </cell>
        </row>
        <row r="62">
          <cell r="A62" t="str">
            <v>2016Q4</v>
          </cell>
          <cell r="E62">
            <v>70.504999999999995</v>
          </cell>
          <cell r="F62">
            <v>28.5124</v>
          </cell>
          <cell r="G62">
            <v>6.2695699999999999</v>
          </cell>
        </row>
        <row r="63">
          <cell r="A63" t="str">
            <v>2017Q1</v>
          </cell>
          <cell r="E63">
            <v>70.982399999999998</v>
          </cell>
          <cell r="F63">
            <v>28.9801</v>
          </cell>
          <cell r="G63">
            <v>6.1629199999999997</v>
          </cell>
        </row>
        <row r="64">
          <cell r="A64" t="str">
            <v>2017Q2</v>
          </cell>
          <cell r="E64">
            <v>71.999200000000002</v>
          </cell>
          <cell r="F64">
            <v>29.598500000000001</v>
          </cell>
          <cell r="G64">
            <v>6.6232899999999999</v>
          </cell>
        </row>
        <row r="65">
          <cell r="A65" t="str">
            <v>2017Q3</v>
          </cell>
          <cell r="E65">
            <v>71.850800000000007</v>
          </cell>
          <cell r="F65">
            <v>29.136099999999999</v>
          </cell>
          <cell r="G65">
            <v>7.0050699999999999</v>
          </cell>
        </row>
        <row r="66">
          <cell r="A66" t="str">
            <v>2017Q4</v>
          </cell>
          <cell r="E66">
            <v>72.664199999999994</v>
          </cell>
          <cell r="F66">
            <v>30.0063</v>
          </cell>
          <cell r="G66">
            <v>6.81548</v>
          </cell>
        </row>
        <row r="67">
          <cell r="A67" t="str">
            <v>2018Q1</v>
          </cell>
          <cell r="E67">
            <v>72.603099999999998</v>
          </cell>
          <cell r="F67">
            <v>30.276299999999999</v>
          </cell>
          <cell r="G67">
            <v>6.63178</v>
          </cell>
        </row>
        <row r="68">
          <cell r="A68" t="str">
            <v>2018Q2</v>
          </cell>
          <cell r="E68">
            <v>71.870900000000006</v>
          </cell>
          <cell r="F68">
            <v>30.602499999999999</v>
          </cell>
          <cell r="G68">
            <v>6.2467499999999996</v>
          </cell>
        </row>
        <row r="69">
          <cell r="A69" t="str">
            <v>2018Q3</v>
          </cell>
          <cell r="E69">
            <v>71.783000000000001</v>
          </cell>
          <cell r="F69">
            <v>31.483799999999999</v>
          </cell>
          <cell r="G69">
            <v>6.4123200000000002</v>
          </cell>
        </row>
        <row r="70">
          <cell r="A70" t="str">
            <v>2018Q4</v>
          </cell>
          <cell r="E70">
            <v>71.989900000000006</v>
          </cell>
          <cell r="F70">
            <v>31.740400000000001</v>
          </cell>
          <cell r="G70">
            <v>6.8186799999999996</v>
          </cell>
        </row>
        <row r="71">
          <cell r="A71" t="str">
            <v>2019Q1</v>
          </cell>
          <cell r="E71">
            <v>71.493600000000001</v>
          </cell>
          <cell r="F71">
            <v>32.409799999999997</v>
          </cell>
          <cell r="G71">
            <v>7.2909800000000002</v>
          </cell>
        </row>
      </sheetData>
      <sheetData sheetId="2">
        <row r="5">
          <cell r="B5" t="str">
            <v>55 ans ou plus</v>
          </cell>
          <cell r="C5" t="str">
            <v>55 ans ou plus</v>
          </cell>
          <cell r="D5" t="str">
            <v>Ensemble des actifs</v>
          </cell>
        </row>
        <row r="7">
          <cell r="A7" t="str">
            <v>2003Q1</v>
          </cell>
          <cell r="B7">
            <v>4.1421799999999998</v>
          </cell>
          <cell r="D7">
            <v>8.3000000000000007</v>
          </cell>
        </row>
        <row r="8">
          <cell r="A8" t="str">
            <v>2003Q2</v>
          </cell>
          <cell r="B8">
            <v>4.0126499999999998</v>
          </cell>
          <cell r="D8">
            <v>8.5</v>
          </cell>
        </row>
        <row r="9">
          <cell r="A9" t="str">
            <v>2003Q3</v>
          </cell>
          <cell r="B9">
            <v>4.2205399999999997</v>
          </cell>
          <cell r="D9">
            <v>8.4</v>
          </cell>
        </row>
        <row r="10">
          <cell r="A10" t="str">
            <v>2003Q4</v>
          </cell>
          <cell r="B10">
            <v>4.5565899999999999</v>
          </cell>
          <cell r="D10">
            <v>8.8000000000000007</v>
          </cell>
        </row>
        <row r="11">
          <cell r="A11" t="str">
            <v>2004Q1</v>
          </cell>
          <cell r="B11">
            <v>4.8960400000000002</v>
          </cell>
          <cell r="D11">
            <v>9</v>
          </cell>
        </row>
        <row r="12">
          <cell r="A12" t="str">
            <v>2004Q2</v>
          </cell>
          <cell r="B12">
            <v>4.8796200000000001</v>
          </cell>
          <cell r="D12">
            <v>8.8000000000000007</v>
          </cell>
        </row>
        <row r="13">
          <cell r="A13" t="str">
            <v>2004Q3</v>
          </cell>
          <cell r="B13">
            <v>4.44109</v>
          </cell>
          <cell r="D13">
            <v>8.9</v>
          </cell>
        </row>
        <row r="14">
          <cell r="A14" t="str">
            <v>2004Q4</v>
          </cell>
          <cell r="B14">
            <v>4.5612000000000004</v>
          </cell>
          <cell r="D14">
            <v>8.9</v>
          </cell>
        </row>
        <row r="15">
          <cell r="A15" t="str">
            <v>2005Q1</v>
          </cell>
          <cell r="B15">
            <v>4.3025900000000004</v>
          </cell>
          <cell r="D15">
            <v>8.6999999999999993</v>
          </cell>
        </row>
        <row r="16">
          <cell r="A16" t="str">
            <v>2005Q2</v>
          </cell>
          <cell r="B16">
            <v>4.3036500000000002</v>
          </cell>
          <cell r="D16">
            <v>8.8000000000000007</v>
          </cell>
        </row>
        <row r="17">
          <cell r="A17" t="str">
            <v>2005Q3</v>
          </cell>
          <cell r="B17">
            <v>4.54603</v>
          </cell>
          <cell r="D17">
            <v>9</v>
          </cell>
        </row>
        <row r="18">
          <cell r="A18" t="str">
            <v>2005Q4</v>
          </cell>
          <cell r="B18">
            <v>4.4863</v>
          </cell>
          <cell r="D18">
            <v>9</v>
          </cell>
        </row>
        <row r="19">
          <cell r="A19" t="str">
            <v>2006Q1</v>
          </cell>
          <cell r="B19">
            <v>4.6234299999999999</v>
          </cell>
          <cell r="D19">
            <v>9.1</v>
          </cell>
        </row>
        <row r="20">
          <cell r="A20" t="str">
            <v>2006Q2</v>
          </cell>
          <cell r="B20">
            <v>5.0306199999999999</v>
          </cell>
          <cell r="D20">
            <v>8.9</v>
          </cell>
        </row>
        <row r="21">
          <cell r="A21" t="str">
            <v>2006Q3</v>
          </cell>
          <cell r="B21">
            <v>5.0056799999999999</v>
          </cell>
          <cell r="D21">
            <v>8.8000000000000007</v>
          </cell>
        </row>
        <row r="22">
          <cell r="A22" t="str">
            <v>2006Q4</v>
          </cell>
          <cell r="B22">
            <v>4.72926</v>
          </cell>
          <cell r="D22">
            <v>8.4</v>
          </cell>
        </row>
        <row r="23">
          <cell r="A23" t="str">
            <v>2007Q1</v>
          </cell>
          <cell r="B23">
            <v>5.1993</v>
          </cell>
          <cell r="D23">
            <v>8.4</v>
          </cell>
        </row>
        <row r="24">
          <cell r="A24" t="str">
            <v>2007Q2</v>
          </cell>
          <cell r="B24">
            <v>4.1461899999999998</v>
          </cell>
          <cell r="D24">
            <v>8.1</v>
          </cell>
        </row>
        <row r="25">
          <cell r="A25" t="str">
            <v>2007Q3</v>
          </cell>
          <cell r="B25">
            <v>3.8257400000000001</v>
          </cell>
          <cell r="D25">
            <v>7.9</v>
          </cell>
        </row>
        <row r="26">
          <cell r="A26" t="str">
            <v>2007Q4</v>
          </cell>
          <cell r="B26">
            <v>3.7306699999999999</v>
          </cell>
          <cell r="D26">
            <v>7.5</v>
          </cell>
        </row>
        <row r="27">
          <cell r="A27" t="str">
            <v>2008Q1</v>
          </cell>
          <cell r="B27">
            <v>3.7081200000000001</v>
          </cell>
          <cell r="D27">
            <v>7.2</v>
          </cell>
        </row>
        <row r="28">
          <cell r="A28" t="str">
            <v>2008Q2</v>
          </cell>
          <cell r="B28">
            <v>3.8176700000000001</v>
          </cell>
          <cell r="D28">
            <v>7.3</v>
          </cell>
        </row>
        <row r="29">
          <cell r="A29" t="str">
            <v>2008Q3</v>
          </cell>
          <cell r="B29">
            <v>3.98569</v>
          </cell>
          <cell r="D29">
            <v>7.4</v>
          </cell>
        </row>
        <row r="30">
          <cell r="A30" t="str">
            <v>2008Q4</v>
          </cell>
          <cell r="B30">
            <v>4.2192499999999997</v>
          </cell>
          <cell r="D30">
            <v>7.8</v>
          </cell>
        </row>
        <row r="31">
          <cell r="A31" t="str">
            <v>2009Q1</v>
          </cell>
          <cell r="B31">
            <v>4.7626099999999996</v>
          </cell>
          <cell r="D31">
            <v>8.6</v>
          </cell>
        </row>
        <row r="32">
          <cell r="A32" t="str">
            <v>2009Q2</v>
          </cell>
          <cell r="B32">
            <v>5.6408899999999997</v>
          </cell>
          <cell r="D32">
            <v>9.1999999999999993</v>
          </cell>
        </row>
        <row r="33">
          <cell r="A33" t="str">
            <v>2009Q3</v>
          </cell>
          <cell r="B33">
            <v>5.0187999999999997</v>
          </cell>
          <cell r="D33">
            <v>9.1999999999999993</v>
          </cell>
        </row>
        <row r="34">
          <cell r="A34" t="str">
            <v>2009Q4</v>
          </cell>
          <cell r="B34">
            <v>5.7922399999999996</v>
          </cell>
          <cell r="D34">
            <v>9.5</v>
          </cell>
        </row>
        <row r="35">
          <cell r="A35" t="str">
            <v>2010Q1</v>
          </cell>
          <cell r="B35">
            <v>5.6578999999999997</v>
          </cell>
          <cell r="D35">
            <v>9.4</v>
          </cell>
        </row>
        <row r="36">
          <cell r="A36" t="str">
            <v>2010Q2</v>
          </cell>
          <cell r="B36">
            <v>5.6422600000000003</v>
          </cell>
          <cell r="D36">
            <v>9.3000000000000007</v>
          </cell>
        </row>
        <row r="37">
          <cell r="A37" t="str">
            <v>2010Q3</v>
          </cell>
          <cell r="B37">
            <v>5.6168699999999996</v>
          </cell>
          <cell r="D37">
            <v>9.1999999999999993</v>
          </cell>
        </row>
        <row r="38">
          <cell r="A38" t="str">
            <v>2010Q4</v>
          </cell>
          <cell r="B38">
            <v>5.5843999999999996</v>
          </cell>
          <cell r="D38">
            <v>9.1999999999999993</v>
          </cell>
        </row>
        <row r="39">
          <cell r="A39" t="str">
            <v>2011Q1</v>
          </cell>
          <cell r="B39">
            <v>5.4426800000000002</v>
          </cell>
          <cell r="D39">
            <v>9.1</v>
          </cell>
        </row>
        <row r="40">
          <cell r="A40" t="str">
            <v>2011Q2</v>
          </cell>
          <cell r="B40">
            <v>5.4537500000000003</v>
          </cell>
          <cell r="D40">
            <v>9.1</v>
          </cell>
        </row>
        <row r="41">
          <cell r="A41" t="str">
            <v>2011Q3</v>
          </cell>
          <cell r="B41">
            <v>5.5498099999999999</v>
          </cell>
          <cell r="D41">
            <v>9.1999999999999993</v>
          </cell>
        </row>
        <row r="42">
          <cell r="A42" t="str">
            <v>2011Q4</v>
          </cell>
          <cell r="B42">
            <v>5.4513499999999997</v>
          </cell>
          <cell r="D42">
            <v>9.3000000000000007</v>
          </cell>
        </row>
        <row r="43">
          <cell r="A43" t="str">
            <v>2012Q1</v>
          </cell>
          <cell r="B43">
            <v>5.5329100000000002</v>
          </cell>
          <cell r="D43">
            <v>9.5</v>
          </cell>
        </row>
        <row r="44">
          <cell r="A44" t="str">
            <v>2012Q2</v>
          </cell>
          <cell r="B44">
            <v>6.0289799999999998</v>
          </cell>
          <cell r="D44">
            <v>9.6999999999999993</v>
          </cell>
        </row>
        <row r="45">
          <cell r="A45" t="str">
            <v>2012Q3</v>
          </cell>
          <cell r="B45">
            <v>5.8039199999999997</v>
          </cell>
          <cell r="D45">
            <v>9.8000000000000007</v>
          </cell>
        </row>
        <row r="46">
          <cell r="A46" t="str">
            <v>2012Q4</v>
          </cell>
          <cell r="B46">
            <v>6.24824</v>
          </cell>
          <cell r="D46">
            <v>10.1</v>
          </cell>
        </row>
        <row r="47">
          <cell r="A47" t="str">
            <v>2013Q1</v>
          </cell>
          <cell r="B47">
            <v>6.7118000000000002</v>
          </cell>
          <cell r="D47">
            <v>10.3</v>
          </cell>
        </row>
        <row r="48">
          <cell r="A48" t="str">
            <v>2013Q2</v>
          </cell>
          <cell r="B48">
            <v>6.6191700000000004</v>
          </cell>
          <cell r="D48">
            <v>10.4</v>
          </cell>
        </row>
        <row r="49">
          <cell r="A49" t="str">
            <v>2013Q3</v>
          </cell>
          <cell r="B49">
            <v>6.9151600000000002</v>
          </cell>
          <cell r="D49">
            <v>10.3</v>
          </cell>
        </row>
        <row r="50">
          <cell r="A50" t="str">
            <v>2013Q4</v>
          </cell>
          <cell r="B50">
            <v>6.7817600000000002</v>
          </cell>
          <cell r="D50">
            <v>10.1</v>
          </cell>
        </row>
        <row r="51">
          <cell r="A51" t="str">
            <v>2014Q1</v>
          </cell>
          <cell r="B51">
            <v>7.05762</v>
          </cell>
          <cell r="C51">
            <v>7.1627299999999998</v>
          </cell>
          <cell r="D51">
            <v>10.199999999999999</v>
          </cell>
        </row>
        <row r="52">
          <cell r="A52" t="str">
            <v>2014Q2</v>
          </cell>
          <cell r="C52">
            <v>7.1475</v>
          </cell>
          <cell r="D52">
            <v>10.199999999999999</v>
          </cell>
        </row>
        <row r="53">
          <cell r="A53" t="str">
            <v>2014Q3</v>
          </cell>
          <cell r="C53">
            <v>7.1137199999999998</v>
          </cell>
          <cell r="D53">
            <v>10.3</v>
          </cell>
        </row>
        <row r="54">
          <cell r="A54" t="str">
            <v>2014Q4</v>
          </cell>
          <cell r="C54">
            <v>7.1743199999999998</v>
          </cell>
          <cell r="D54">
            <v>10.4</v>
          </cell>
        </row>
        <row r="55">
          <cell r="A55" t="str">
            <v>2015Q1</v>
          </cell>
          <cell r="C55">
            <v>6.5723399999999996</v>
          </cell>
          <cell r="D55">
            <v>10.3</v>
          </cell>
        </row>
        <row r="56">
          <cell r="A56" t="str">
            <v>2015Q2</v>
          </cell>
          <cell r="C56">
            <v>7.3338900000000002</v>
          </cell>
          <cell r="D56">
            <v>10.5</v>
          </cell>
        </row>
        <row r="57">
          <cell r="A57" t="str">
            <v>2015Q3</v>
          </cell>
          <cell r="C57">
            <v>7.2147199999999998</v>
          </cell>
          <cell r="D57">
            <v>10.4</v>
          </cell>
        </row>
        <row r="58">
          <cell r="A58" t="str">
            <v>2015Q4</v>
          </cell>
          <cell r="C58">
            <v>6.9468500000000004</v>
          </cell>
          <cell r="D58">
            <v>10.199999999999999</v>
          </cell>
        </row>
        <row r="59">
          <cell r="A59" t="str">
            <v>2016Q1</v>
          </cell>
          <cell r="C59">
            <v>6.6022100000000004</v>
          </cell>
          <cell r="D59">
            <v>10.199999999999999</v>
          </cell>
        </row>
        <row r="60">
          <cell r="A60" t="str">
            <v>2016Q2</v>
          </cell>
          <cell r="C60">
            <v>6.8401699999999996</v>
          </cell>
          <cell r="D60">
            <v>10</v>
          </cell>
        </row>
        <row r="61">
          <cell r="A61" t="str">
            <v>2016Q3</v>
          </cell>
          <cell r="C61">
            <v>7.0774699999999999</v>
          </cell>
          <cell r="D61">
            <v>10</v>
          </cell>
        </row>
        <row r="62">
          <cell r="A62" t="str">
            <v>2016Q4</v>
          </cell>
          <cell r="C62">
            <v>6.9668900000000002</v>
          </cell>
          <cell r="D62">
            <v>10</v>
          </cell>
        </row>
        <row r="63">
          <cell r="A63" t="str">
            <v>2017Q1</v>
          </cell>
          <cell r="C63">
            <v>6.60304</v>
          </cell>
          <cell r="D63">
            <v>9.6</v>
          </cell>
        </row>
        <row r="64">
          <cell r="A64" t="str">
            <v>2017Q2</v>
          </cell>
          <cell r="C64">
            <v>6.0324799999999996</v>
          </cell>
          <cell r="D64">
            <v>9.5</v>
          </cell>
        </row>
        <row r="65">
          <cell r="A65" t="str">
            <v>2017Q3</v>
          </cell>
          <cell r="C65">
            <v>6.2820799999999997</v>
          </cell>
          <cell r="D65">
            <v>9.6</v>
          </cell>
        </row>
        <row r="66">
          <cell r="A66" t="str">
            <v>2017Q4</v>
          </cell>
          <cell r="C66">
            <v>6.0457799999999997</v>
          </cell>
          <cell r="D66">
            <v>8.9</v>
          </cell>
        </row>
        <row r="67">
          <cell r="A67" t="str">
            <v>2018Q1</v>
          </cell>
          <cell r="C67">
            <v>6.3960600000000003</v>
          </cell>
          <cell r="D67">
            <v>9.1999999999999993</v>
          </cell>
        </row>
        <row r="68">
          <cell r="A68" t="str">
            <v>2018Q2</v>
          </cell>
          <cell r="C68">
            <v>6.5442600000000004</v>
          </cell>
          <cell r="D68">
            <v>9.1</v>
          </cell>
        </row>
        <row r="69">
          <cell r="A69" t="str">
            <v>2018Q3</v>
          </cell>
          <cell r="C69">
            <v>6.4683099999999998</v>
          </cell>
          <cell r="D69">
            <v>9.1</v>
          </cell>
        </row>
        <row r="70">
          <cell r="A70" t="str">
            <v>2018Q4</v>
          </cell>
          <cell r="C70">
            <v>6.5836600000000001</v>
          </cell>
          <cell r="D70">
            <v>8.8000000000000007</v>
          </cell>
        </row>
        <row r="71">
          <cell r="A71" t="str">
            <v>2019Q1</v>
          </cell>
          <cell r="C71">
            <v>6.7019500000000001</v>
          </cell>
          <cell r="D71">
            <v>8.6999999999999993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1-Entrées AS-FNE"/>
      <sheetName val="2-Entrées ARPE"/>
      <sheetName val="3-Entrées CATS "/>
      <sheetName val="4-Entrée CAATA"/>
      <sheetName val="5-Entrées PRP"/>
      <sheetName val="6-Total entrées PRE totale"/>
      <sheetName val="7-Entrées DRE"/>
      <sheetName val="8-Entrées RACL"/>
      <sheetName val="9- Entrées RA"/>
      <sheetName val="10 - Total entrées PRE  DRE RA"/>
      <sheetName val="11-Effectifs AS-FNE "/>
      <sheetName val="12-Effectifs ARPE "/>
      <sheetName val="13-Effectifs CATS"/>
      <sheetName val="14-Effectifs CAATA"/>
      <sheetName val="15-Effectifs PRP "/>
      <sheetName val="16-Total effectifs PRE totale"/>
      <sheetName val="17-Effectifs DRE"/>
      <sheetName val="18-Effectifs RACL"/>
      <sheetName val="19-Effectifs RA"/>
      <sheetName val="20-Total effectifs PRE DRE 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5">
          <cell r="B25">
            <v>3450</v>
          </cell>
          <cell r="BJ25">
            <v>0</v>
          </cell>
          <cell r="BK25">
            <v>9.8265721826945125</v>
          </cell>
          <cell r="BL25">
            <v>24.324793435850356</v>
          </cell>
          <cell r="BM25">
            <v>524.51342666972675</v>
          </cell>
          <cell r="BN25">
            <v>2095.9595191645626</v>
          </cell>
          <cell r="BO25">
            <v>2797.9956105118199</v>
          </cell>
          <cell r="BP25">
            <v>79.41803419784253</v>
          </cell>
          <cell r="BQ25">
            <v>82.962043837502847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Graph1"/>
      <sheetName val="données graph"/>
    </sheetNames>
    <sheetDataSet>
      <sheetData sheetId="0"/>
      <sheetData sheetId="1" refreshError="1"/>
      <sheetData sheetId="2">
        <row r="1"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  <cell r="S1">
            <v>2007</v>
          </cell>
          <cell r="T1">
            <v>2008</v>
          </cell>
          <cell r="U1">
            <v>2009</v>
          </cell>
          <cell r="V1">
            <v>2010</v>
          </cell>
          <cell r="W1">
            <v>2011</v>
          </cell>
          <cell r="X1">
            <v>2012</v>
          </cell>
          <cell r="Y1">
            <v>2013</v>
          </cell>
          <cell r="Z1">
            <v>2014</v>
          </cell>
          <cell r="AA1">
            <v>2015</v>
          </cell>
          <cell r="AB1">
            <v>2016</v>
          </cell>
          <cell r="AC1">
            <v>2017</v>
          </cell>
          <cell r="AD1">
            <v>2018</v>
          </cell>
        </row>
        <row r="2">
          <cell r="B2">
            <v>37.351606904192948</v>
          </cell>
          <cell r="C2">
            <v>39.591520253638947</v>
          </cell>
          <cell r="D2">
            <v>58.968597950609592</v>
          </cell>
          <cell r="E2">
            <v>81.82538599999998</v>
          </cell>
          <cell r="F2">
            <v>103.76660442275306</v>
          </cell>
          <cell r="G2">
            <v>100.19872698794943</v>
          </cell>
          <cell r="H2">
            <v>96.757456270266289</v>
          </cell>
          <cell r="I2">
            <v>108.57876448519892</v>
          </cell>
          <cell r="J2">
            <v>106.68635436863232</v>
          </cell>
          <cell r="K2">
            <v>100.48342428312571</v>
          </cell>
          <cell r="L2">
            <v>97.530005399061011</v>
          </cell>
          <cell r="M2">
            <v>101.83344838772267</v>
          </cell>
          <cell r="N2">
            <v>106.2252659995312</v>
          </cell>
          <cell r="O2">
            <v>92.859641203588268</v>
          </cell>
          <cell r="P2">
            <v>90.981092384252747</v>
          </cell>
          <cell r="Q2">
            <v>101.08681802651486</v>
          </cell>
          <cell r="R2">
            <v>101.16784631560003</v>
          </cell>
          <cell r="S2">
            <v>108.81452409999667</v>
          </cell>
          <cell r="T2">
            <v>105.19495106933333</v>
          </cell>
          <cell r="U2">
            <v>127.18567129124314</v>
          </cell>
          <cell r="V2">
            <v>126.59920247266668</v>
          </cell>
          <cell r="W2">
            <v>128.42334205091814</v>
          </cell>
          <cell r="X2">
            <v>146.63260482679371</v>
          </cell>
          <cell r="Y2">
            <v>146.84628435173519</v>
          </cell>
          <cell r="Z2">
            <v>129.48085018171182</v>
          </cell>
          <cell r="AA2">
            <v>156.68589545315533</v>
          </cell>
          <cell r="AB2">
            <v>171.79720627149541</v>
          </cell>
          <cell r="AC2">
            <v>155.67181022856499</v>
          </cell>
          <cell r="AD2">
            <v>86.468075710198917</v>
          </cell>
        </row>
        <row r="3">
          <cell r="A3" t="str">
            <v>Part des seniors parmi les embauches en emploi aidé (%)</v>
          </cell>
          <cell r="B3">
            <v>4.398187087373211</v>
          </cell>
          <cell r="C3">
            <v>4.3288592937345118</v>
          </cell>
          <cell r="D3">
            <v>5.084866243410044</v>
          </cell>
          <cell r="E3">
            <v>6.7767549911300105</v>
          </cell>
          <cell r="F3">
            <v>7.2339402194132125</v>
          </cell>
          <cell r="G3">
            <v>6.640118687860717</v>
          </cell>
          <cell r="H3">
            <v>6.8527779956206709</v>
          </cell>
          <cell r="I3">
            <v>8.043864685770135</v>
          </cell>
          <cell r="J3">
            <v>7.6183768831004377</v>
          </cell>
          <cell r="K3">
            <v>7.6069693061621866</v>
          </cell>
          <cell r="L3">
            <v>7.7382349874092844</v>
          </cell>
          <cell r="M3">
            <v>8.9255678901634923</v>
          </cell>
          <cell r="N3">
            <v>9.5838890991592827</v>
          </cell>
          <cell r="O3">
            <v>8.6676891832298573</v>
          </cell>
          <cell r="P3">
            <v>8.5453302547880821</v>
          </cell>
          <cell r="Q3">
            <v>9.6058246008815296</v>
          </cell>
          <cell r="R3">
            <v>8.7718734784836343</v>
          </cell>
          <cell r="S3">
            <v>8.9564445189783495</v>
          </cell>
          <cell r="T3">
            <v>9.9123694610393684</v>
          </cell>
          <cell r="U3">
            <v>10.764903929896763</v>
          </cell>
          <cell r="V3">
            <v>10.246734427277747</v>
          </cell>
          <cell r="W3">
            <v>10.927616032780817</v>
          </cell>
          <cell r="X3">
            <v>11.625112576698173</v>
          </cell>
          <cell r="Y3">
            <v>10.073457174129624</v>
          </cell>
          <cell r="Z3">
            <v>7.1933385139265438</v>
          </cell>
          <cell r="AA3">
            <v>8.0659561743164758</v>
          </cell>
          <cell r="AB3">
            <v>8.1696021904800205</v>
          </cell>
          <cell r="AC3">
            <v>8.3359582988387562</v>
          </cell>
          <cell r="AD3">
            <v>8.1171008426490996</v>
          </cell>
        </row>
        <row r="5">
          <cell r="B5">
            <v>34.50187290419295</v>
          </cell>
          <cell r="C5">
            <v>36.968688253638952</v>
          </cell>
          <cell r="D5">
            <v>55.555499950609587</v>
          </cell>
          <cell r="E5">
            <v>76.870948999999996</v>
          </cell>
          <cell r="F5">
            <v>96.611570422753061</v>
          </cell>
          <cell r="G5">
            <v>91.72237398794941</v>
          </cell>
          <cell r="H5">
            <v>90.770515270266301</v>
          </cell>
          <cell r="I5">
            <v>101.65828748519891</v>
          </cell>
          <cell r="J5">
            <v>100.49111136863233</v>
          </cell>
          <cell r="K5">
            <v>95.182835283125712</v>
          </cell>
          <cell r="L5">
            <v>91.946325399061024</v>
          </cell>
          <cell r="M5">
            <v>96.448296359605905</v>
          </cell>
          <cell r="N5">
            <v>100.56019399953119</v>
          </cell>
          <cell r="O5">
            <v>85.54484220358826</v>
          </cell>
          <cell r="P5">
            <v>81.439310384252749</v>
          </cell>
          <cell r="Q5">
            <v>89.613567165348186</v>
          </cell>
          <cell r="R5">
            <v>85.081261345000016</v>
          </cell>
          <cell r="S5">
            <v>87.884773600000003</v>
          </cell>
          <cell r="T5">
            <v>82.188192999999998</v>
          </cell>
          <cell r="U5">
            <v>101.7184899748698</v>
          </cell>
          <cell r="V5">
            <v>97.83280834</v>
          </cell>
          <cell r="W5">
            <v>99.56223288000001</v>
          </cell>
          <cell r="X5">
            <v>118.65391729999999</v>
          </cell>
          <cell r="Y5">
            <v>119.74614339999999</v>
          </cell>
          <cell r="Z5">
            <v>102.30708300000001</v>
          </cell>
          <cell r="AA5">
            <v>130.66834699217915</v>
          </cell>
          <cell r="AB5">
            <v>144.59827742836137</v>
          </cell>
          <cell r="AC5">
            <v>125.76749150000001</v>
          </cell>
          <cell r="AD5">
            <v>50.167627822590006</v>
          </cell>
        </row>
        <row r="6">
          <cell r="A6" t="str">
            <v>Part des seniors parmi les embauches en contrat aidé (%)</v>
          </cell>
          <cell r="B6">
            <v>7.7355845686812907</v>
          </cell>
          <cell r="C6">
            <v>7.0569818681031888</v>
          </cell>
          <cell r="D6">
            <v>8.1049642047962092</v>
          </cell>
          <cell r="E6">
            <v>9.7526841435518516</v>
          </cell>
          <cell r="F6">
            <v>10.396982698818812</v>
          </cell>
          <cell r="G6">
            <v>8.9905914883640357</v>
          </cell>
          <cell r="H6">
            <v>9.2222372073824523</v>
          </cell>
          <cell r="I6">
            <v>11.325588182685065</v>
          </cell>
          <cell r="J6">
            <v>10.83078301767566</v>
          </cell>
          <cell r="K6">
            <v>11.245409791074794</v>
          </cell>
          <cell r="L6">
            <v>12.295774390477117</v>
          </cell>
          <cell r="M6">
            <v>15.179709683391629</v>
          </cell>
          <cell r="N6">
            <v>17.317443896471417</v>
          </cell>
          <cell r="O6">
            <v>16.500305183122627</v>
          </cell>
          <cell r="P6">
            <v>16.345895130547774</v>
          </cell>
          <cell r="Q6">
            <v>17.963752602697454</v>
          </cell>
          <cell r="R6">
            <v>16.2170438182469</v>
          </cell>
          <cell r="S6">
            <v>17.624936848075201</v>
          </cell>
          <cell r="T6">
            <v>20.504307022012615</v>
          </cell>
          <cell r="U6">
            <v>19.012204845692658</v>
          </cell>
          <cell r="V6">
            <v>17.484249764926428</v>
          </cell>
          <cell r="W6">
            <v>20.595059952496726</v>
          </cell>
          <cell r="X6">
            <v>21.091554999768913</v>
          </cell>
          <cell r="Y6">
            <v>19.680652580508376</v>
          </cell>
          <cell r="Z6">
            <v>17.78944235785081</v>
          </cell>
          <cell r="AA6">
            <v>20.45067282769369</v>
          </cell>
          <cell r="AB6">
            <v>22.064855184823802</v>
          </cell>
          <cell r="AC6">
            <v>24.099160047904192</v>
          </cell>
          <cell r="AD6">
            <v>18.86485250698691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 stocks fin déc"/>
      <sheetName val="Gra stocks cumul fin déc"/>
      <sheetName val="stocks fin déc"/>
      <sheetName val="Gra stocks fin déc 68-"/>
      <sheetName val="Graph1"/>
      <sheetName val="Stocks fin déc 68-08"/>
      <sheetName val="Stocks cum fin déc 68-08"/>
      <sheetName val="Stocks cum fin déc 68-12"/>
      <sheetName val="Gra stocks 68-06"/>
      <sheetName val="RECAP "/>
      <sheetName val="pour Guillaume d'Estrées"/>
      <sheetName val="stocks moyens"/>
      <sheetName val="Graph2"/>
      <sheetName val="Graph3"/>
      <sheetName val="DAR"/>
      <sheetName val="68-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 t="str">
            <v>Garanties de ressources (dispositifs pour 60 ans et plus)</v>
          </cell>
          <cell r="C3" t="str">
            <v xml:space="preserve">Préretraites totales  </v>
          </cell>
          <cell r="E3" t="str">
            <v>Dispensés de recherche d'emploi indemnisés</v>
          </cell>
          <cell r="G3" t="str">
            <v>Retraites anticipées pour carrière longue</v>
          </cell>
        </row>
        <row r="4">
          <cell r="A4">
            <v>1968</v>
          </cell>
        </row>
        <row r="5">
          <cell r="A5">
            <v>1969</v>
          </cell>
        </row>
        <row r="6">
          <cell r="A6">
            <v>1970</v>
          </cell>
        </row>
        <row r="7">
          <cell r="A7">
            <v>1971</v>
          </cell>
        </row>
        <row r="8">
          <cell r="A8">
            <v>1972</v>
          </cell>
        </row>
        <row r="9">
          <cell r="A9">
            <v>1973</v>
          </cell>
        </row>
        <row r="10">
          <cell r="A10">
            <v>1974</v>
          </cell>
        </row>
        <row r="11">
          <cell r="A11">
            <v>1975</v>
          </cell>
        </row>
        <row r="12">
          <cell r="A12">
            <v>1976</v>
          </cell>
        </row>
        <row r="13">
          <cell r="A13">
            <v>1977</v>
          </cell>
        </row>
        <row r="14">
          <cell r="A14">
            <v>1978</v>
          </cell>
        </row>
        <row r="15">
          <cell r="A15">
            <v>1979</v>
          </cell>
        </row>
        <row r="16">
          <cell r="A16">
            <v>1980</v>
          </cell>
        </row>
        <row r="17">
          <cell r="A17">
            <v>1981</v>
          </cell>
        </row>
        <row r="18">
          <cell r="A18">
            <v>1982</v>
          </cell>
        </row>
        <row r="19">
          <cell r="A19">
            <v>1983</v>
          </cell>
        </row>
        <row r="20">
          <cell r="A20">
            <v>1984</v>
          </cell>
        </row>
        <row r="21">
          <cell r="A21">
            <v>1985</v>
          </cell>
        </row>
        <row r="22">
          <cell r="A22">
            <v>1986</v>
          </cell>
        </row>
        <row r="23">
          <cell r="A23">
            <v>1987</v>
          </cell>
        </row>
        <row r="24">
          <cell r="A24">
            <v>1988</v>
          </cell>
        </row>
        <row r="25">
          <cell r="A25">
            <v>1989</v>
          </cell>
        </row>
        <row r="26">
          <cell r="A26">
            <v>1990</v>
          </cell>
        </row>
        <row r="27">
          <cell r="A27">
            <v>1991</v>
          </cell>
        </row>
        <row r="28">
          <cell r="A28">
            <v>1992</v>
          </cell>
        </row>
        <row r="29">
          <cell r="A29">
            <v>1993</v>
          </cell>
        </row>
        <row r="30">
          <cell r="A30">
            <v>1994</v>
          </cell>
        </row>
        <row r="31">
          <cell r="A31">
            <v>1995</v>
          </cell>
        </row>
        <row r="32">
          <cell r="A32">
            <v>1996</v>
          </cell>
        </row>
        <row r="33">
          <cell r="A33">
            <v>1997</v>
          </cell>
        </row>
        <row r="34">
          <cell r="A34">
            <v>1998</v>
          </cell>
        </row>
        <row r="35">
          <cell r="A35">
            <v>1999</v>
          </cell>
        </row>
        <row r="36">
          <cell r="A36">
            <v>2000</v>
          </cell>
        </row>
        <row r="37">
          <cell r="A37">
            <v>2001</v>
          </cell>
        </row>
        <row r="38">
          <cell r="A38">
            <v>2002</v>
          </cell>
        </row>
        <row r="39">
          <cell r="A39">
            <v>2003</v>
          </cell>
        </row>
        <row r="40">
          <cell r="A40">
            <v>2004</v>
          </cell>
        </row>
        <row r="41">
          <cell r="A41">
            <v>2005</v>
          </cell>
        </row>
        <row r="42">
          <cell r="A42">
            <v>2006</v>
          </cell>
        </row>
        <row r="43">
          <cell r="A43">
            <v>2007</v>
          </cell>
        </row>
        <row r="44">
          <cell r="A44">
            <v>2008</v>
          </cell>
        </row>
        <row r="45">
          <cell r="A45">
            <v>2009</v>
          </cell>
        </row>
        <row r="46">
          <cell r="A46">
            <v>2010</v>
          </cell>
        </row>
        <row r="47">
          <cell r="A47">
            <v>2011</v>
          </cell>
        </row>
        <row r="48">
          <cell r="A48">
            <v>2012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2"/>
  <sheetViews>
    <sheetView tabSelected="1" zoomScale="80" zoomScaleNormal="80" workbookViewId="0"/>
  </sheetViews>
  <sheetFormatPr baseColWidth="10" defaultRowHeight="12.75"/>
  <cols>
    <col min="1" max="1" width="59.42578125" style="33" customWidth="1"/>
    <col min="2" max="256" width="11.42578125" style="33"/>
    <col min="257" max="257" width="59.42578125" style="33" customWidth="1"/>
    <col min="258" max="512" width="11.42578125" style="33"/>
    <col min="513" max="513" width="59.42578125" style="33" customWidth="1"/>
    <col min="514" max="768" width="11.42578125" style="33"/>
    <col min="769" max="769" width="59.42578125" style="33" customWidth="1"/>
    <col min="770" max="1024" width="11.42578125" style="33"/>
    <col min="1025" max="1025" width="59.42578125" style="33" customWidth="1"/>
    <col min="1026" max="1280" width="11.42578125" style="33"/>
    <col min="1281" max="1281" width="59.42578125" style="33" customWidth="1"/>
    <col min="1282" max="1536" width="11.42578125" style="33"/>
    <col min="1537" max="1537" width="59.42578125" style="33" customWidth="1"/>
    <col min="1538" max="1792" width="11.42578125" style="33"/>
    <col min="1793" max="1793" width="59.42578125" style="33" customWidth="1"/>
    <col min="1794" max="2048" width="11.42578125" style="33"/>
    <col min="2049" max="2049" width="59.42578125" style="33" customWidth="1"/>
    <col min="2050" max="2304" width="11.42578125" style="33"/>
    <col min="2305" max="2305" width="59.42578125" style="33" customWidth="1"/>
    <col min="2306" max="2560" width="11.42578125" style="33"/>
    <col min="2561" max="2561" width="59.42578125" style="33" customWidth="1"/>
    <col min="2562" max="2816" width="11.42578125" style="33"/>
    <col min="2817" max="2817" width="59.42578125" style="33" customWidth="1"/>
    <col min="2818" max="3072" width="11.42578125" style="33"/>
    <col min="3073" max="3073" width="59.42578125" style="33" customWidth="1"/>
    <col min="3074" max="3328" width="11.42578125" style="33"/>
    <col min="3329" max="3329" width="59.42578125" style="33" customWidth="1"/>
    <col min="3330" max="3584" width="11.42578125" style="33"/>
    <col min="3585" max="3585" width="59.42578125" style="33" customWidth="1"/>
    <col min="3586" max="3840" width="11.42578125" style="33"/>
    <col min="3841" max="3841" width="59.42578125" style="33" customWidth="1"/>
    <col min="3842" max="4096" width="11.42578125" style="33"/>
    <col min="4097" max="4097" width="59.42578125" style="33" customWidth="1"/>
    <col min="4098" max="4352" width="11.42578125" style="33"/>
    <col min="4353" max="4353" width="59.42578125" style="33" customWidth="1"/>
    <col min="4354" max="4608" width="11.42578125" style="33"/>
    <col min="4609" max="4609" width="59.42578125" style="33" customWidth="1"/>
    <col min="4610" max="4864" width="11.42578125" style="33"/>
    <col min="4865" max="4865" width="59.42578125" style="33" customWidth="1"/>
    <col min="4866" max="5120" width="11.42578125" style="33"/>
    <col min="5121" max="5121" width="59.42578125" style="33" customWidth="1"/>
    <col min="5122" max="5376" width="11.42578125" style="33"/>
    <col min="5377" max="5377" width="59.42578125" style="33" customWidth="1"/>
    <col min="5378" max="5632" width="11.42578125" style="33"/>
    <col min="5633" max="5633" width="59.42578125" style="33" customWidth="1"/>
    <col min="5634" max="5888" width="11.42578125" style="33"/>
    <col min="5889" max="5889" width="59.42578125" style="33" customWidth="1"/>
    <col min="5890" max="6144" width="11.42578125" style="33"/>
    <col min="6145" max="6145" width="59.42578125" style="33" customWidth="1"/>
    <col min="6146" max="6400" width="11.42578125" style="33"/>
    <col min="6401" max="6401" width="59.42578125" style="33" customWidth="1"/>
    <col min="6402" max="6656" width="11.42578125" style="33"/>
    <col min="6657" max="6657" width="59.42578125" style="33" customWidth="1"/>
    <col min="6658" max="6912" width="11.42578125" style="33"/>
    <col min="6913" max="6913" width="59.42578125" style="33" customWidth="1"/>
    <col min="6914" max="7168" width="11.42578125" style="33"/>
    <col min="7169" max="7169" width="59.42578125" style="33" customWidth="1"/>
    <col min="7170" max="7424" width="11.42578125" style="33"/>
    <col min="7425" max="7425" width="59.42578125" style="33" customWidth="1"/>
    <col min="7426" max="7680" width="11.42578125" style="33"/>
    <col min="7681" max="7681" width="59.42578125" style="33" customWidth="1"/>
    <col min="7682" max="7936" width="11.42578125" style="33"/>
    <col min="7937" max="7937" width="59.42578125" style="33" customWidth="1"/>
    <col min="7938" max="8192" width="11.42578125" style="33"/>
    <col min="8193" max="8193" width="59.42578125" style="33" customWidth="1"/>
    <col min="8194" max="8448" width="11.42578125" style="33"/>
    <col min="8449" max="8449" width="59.42578125" style="33" customWidth="1"/>
    <col min="8450" max="8704" width="11.42578125" style="33"/>
    <col min="8705" max="8705" width="59.42578125" style="33" customWidth="1"/>
    <col min="8706" max="8960" width="11.42578125" style="33"/>
    <col min="8961" max="8961" width="59.42578125" style="33" customWidth="1"/>
    <col min="8962" max="9216" width="11.42578125" style="33"/>
    <col min="9217" max="9217" width="59.42578125" style="33" customWidth="1"/>
    <col min="9218" max="9472" width="11.42578125" style="33"/>
    <col min="9473" max="9473" width="59.42578125" style="33" customWidth="1"/>
    <col min="9474" max="9728" width="11.42578125" style="33"/>
    <col min="9729" max="9729" width="59.42578125" style="33" customWidth="1"/>
    <col min="9730" max="9984" width="11.42578125" style="33"/>
    <col min="9985" max="9985" width="59.42578125" style="33" customWidth="1"/>
    <col min="9986" max="10240" width="11.42578125" style="33"/>
    <col min="10241" max="10241" width="59.42578125" style="33" customWidth="1"/>
    <col min="10242" max="10496" width="11.42578125" style="33"/>
    <col min="10497" max="10497" width="59.42578125" style="33" customWidth="1"/>
    <col min="10498" max="10752" width="11.42578125" style="33"/>
    <col min="10753" max="10753" width="59.42578125" style="33" customWidth="1"/>
    <col min="10754" max="11008" width="11.42578125" style="33"/>
    <col min="11009" max="11009" width="59.42578125" style="33" customWidth="1"/>
    <col min="11010" max="11264" width="11.42578125" style="33"/>
    <col min="11265" max="11265" width="59.42578125" style="33" customWidth="1"/>
    <col min="11266" max="11520" width="11.42578125" style="33"/>
    <col min="11521" max="11521" width="59.42578125" style="33" customWidth="1"/>
    <col min="11522" max="11776" width="11.42578125" style="33"/>
    <col min="11777" max="11777" width="59.42578125" style="33" customWidth="1"/>
    <col min="11778" max="12032" width="11.42578125" style="33"/>
    <col min="12033" max="12033" width="59.42578125" style="33" customWidth="1"/>
    <col min="12034" max="12288" width="11.42578125" style="33"/>
    <col min="12289" max="12289" width="59.42578125" style="33" customWidth="1"/>
    <col min="12290" max="12544" width="11.42578125" style="33"/>
    <col min="12545" max="12545" width="59.42578125" style="33" customWidth="1"/>
    <col min="12546" max="12800" width="11.42578125" style="33"/>
    <col min="12801" max="12801" width="59.42578125" style="33" customWidth="1"/>
    <col min="12802" max="13056" width="11.42578125" style="33"/>
    <col min="13057" max="13057" width="59.42578125" style="33" customWidth="1"/>
    <col min="13058" max="13312" width="11.42578125" style="33"/>
    <col min="13313" max="13313" width="59.42578125" style="33" customWidth="1"/>
    <col min="13314" max="13568" width="11.42578125" style="33"/>
    <col min="13569" max="13569" width="59.42578125" style="33" customWidth="1"/>
    <col min="13570" max="13824" width="11.42578125" style="33"/>
    <col min="13825" max="13825" width="59.42578125" style="33" customWidth="1"/>
    <col min="13826" max="14080" width="11.42578125" style="33"/>
    <col min="14081" max="14081" width="59.42578125" style="33" customWidth="1"/>
    <col min="14082" max="14336" width="11.42578125" style="33"/>
    <col min="14337" max="14337" width="59.42578125" style="33" customWidth="1"/>
    <col min="14338" max="14592" width="11.42578125" style="33"/>
    <col min="14593" max="14593" width="59.42578125" style="33" customWidth="1"/>
    <col min="14594" max="14848" width="11.42578125" style="33"/>
    <col min="14849" max="14849" width="59.42578125" style="33" customWidth="1"/>
    <col min="14850" max="15104" width="11.42578125" style="33"/>
    <col min="15105" max="15105" width="59.42578125" style="33" customWidth="1"/>
    <col min="15106" max="15360" width="11.42578125" style="33"/>
    <col min="15361" max="15361" width="59.42578125" style="33" customWidth="1"/>
    <col min="15362" max="15616" width="11.42578125" style="33"/>
    <col min="15617" max="15617" width="59.42578125" style="33" customWidth="1"/>
    <col min="15618" max="15872" width="11.42578125" style="33"/>
    <col min="15873" max="15873" width="59.42578125" style="33" customWidth="1"/>
    <col min="15874" max="16128" width="11.42578125" style="33"/>
    <col min="16129" max="16129" width="59.42578125" style="33" customWidth="1"/>
    <col min="16130" max="16384" width="11.42578125" style="33"/>
  </cols>
  <sheetData>
    <row r="1" spans="1:6" ht="15.95" customHeight="1">
      <c r="A1" s="32" t="s">
        <v>255</v>
      </c>
      <c r="B1" s="70"/>
    </row>
    <row r="2" spans="1:6" ht="15.95" customHeight="1"/>
    <row r="3" spans="1:6" ht="15.95" customHeight="1"/>
    <row r="4" spans="1:6" ht="15.95" customHeight="1">
      <c r="A4" s="34"/>
      <c r="B4" s="35" t="s">
        <v>25</v>
      </c>
      <c r="C4" s="36" t="s">
        <v>26</v>
      </c>
      <c r="D4" s="37" t="s">
        <v>27</v>
      </c>
      <c r="E4" s="36" t="s">
        <v>28</v>
      </c>
      <c r="F4" s="38" t="s">
        <v>29</v>
      </c>
    </row>
    <row r="5" spans="1:6" ht="15.95" customHeight="1">
      <c r="A5" s="39" t="s">
        <v>30</v>
      </c>
      <c r="B5" s="40">
        <v>4452.7030000000004</v>
      </c>
      <c r="C5" s="41">
        <v>4275.049</v>
      </c>
      <c r="D5" s="42">
        <v>4031.761</v>
      </c>
      <c r="E5" s="41">
        <v>3886.2840000000001</v>
      </c>
      <c r="F5" s="43">
        <v>8306.81</v>
      </c>
    </row>
    <row r="6" spans="1:6" ht="15.95" customHeight="1">
      <c r="A6" s="39" t="s">
        <v>31</v>
      </c>
      <c r="B6" s="44">
        <v>86.024983027163501</v>
      </c>
      <c r="C6" s="45">
        <v>77.152589362133625</v>
      </c>
      <c r="D6" s="46">
        <v>33.53294007258863</v>
      </c>
      <c r="E6" s="45">
        <v>6.7072813000799734</v>
      </c>
      <c r="F6" s="47">
        <v>55.981526000955846</v>
      </c>
    </row>
    <row r="7" spans="1:6" ht="15.95" customHeight="1">
      <c r="A7" s="39" t="s">
        <v>32</v>
      </c>
      <c r="B7" s="44">
        <v>80.629631035350883</v>
      </c>
      <c r="C7" s="45">
        <v>72.06483481241969</v>
      </c>
      <c r="D7" s="46">
        <v>31.022002544297642</v>
      </c>
      <c r="E7" s="45">
        <v>6.5288331990147919</v>
      </c>
      <c r="F7" s="47">
        <v>52.144445340630156</v>
      </c>
    </row>
    <row r="8" spans="1:6" ht="15.95" customHeight="1">
      <c r="A8" s="39" t="s">
        <v>33</v>
      </c>
      <c r="B8" s="44" t="s">
        <v>34</v>
      </c>
      <c r="C8" s="45">
        <v>23.541793740207861</v>
      </c>
      <c r="D8" s="46">
        <v>6.9733639728772117</v>
      </c>
      <c r="E8" s="45">
        <v>4.6746883943272026</v>
      </c>
      <c r="F8" s="47">
        <v>8.6632695133683626</v>
      </c>
    </row>
    <row r="9" spans="1:6" ht="15.95" customHeight="1">
      <c r="A9" s="39" t="s">
        <v>35</v>
      </c>
      <c r="B9" s="44">
        <v>5.3953519918126176</v>
      </c>
      <c r="C9" s="45">
        <v>5.0877545497139351</v>
      </c>
      <c r="D9" s="46">
        <v>2.510937528290988</v>
      </c>
      <c r="E9" s="45">
        <v>0.1784481010651815</v>
      </c>
      <c r="F9" s="47">
        <v>3.8370806603256895</v>
      </c>
    </row>
    <row r="10" spans="1:6" ht="15.95" customHeight="1">
      <c r="A10" s="48" t="s">
        <v>36</v>
      </c>
      <c r="B10" s="44">
        <v>6.2718431343473346</v>
      </c>
      <c r="C10" s="45">
        <v>6.5944054396325873</v>
      </c>
      <c r="D10" s="46">
        <v>7.4879730881204285</v>
      </c>
      <c r="E10" s="45">
        <v>2.660513151029678</v>
      </c>
      <c r="F10" s="47">
        <v>6.8541908990836893</v>
      </c>
    </row>
    <row r="11" spans="1:6" ht="15.95" customHeight="1">
      <c r="A11" s="49" t="s">
        <v>37</v>
      </c>
      <c r="B11" s="50">
        <v>3.4373278433347116</v>
      </c>
      <c r="C11" s="51">
        <v>3.0507486580855563</v>
      </c>
      <c r="D11" s="52">
        <v>2.0677068903637887</v>
      </c>
      <c r="E11" s="51">
        <v>1.2984897655446694</v>
      </c>
      <c r="F11" s="53">
        <v>2.5736233283294068</v>
      </c>
    </row>
    <row r="12" spans="1:6" ht="15.95" customHeight="1">
      <c r="A12" s="48" t="s">
        <v>38</v>
      </c>
      <c r="B12" s="44">
        <v>13.975016972836499</v>
      </c>
      <c r="C12" s="45">
        <v>22.847410637866375</v>
      </c>
      <c r="D12" s="46">
        <v>66.46705992741137</v>
      </c>
      <c r="E12" s="45">
        <v>93.29271869992003</v>
      </c>
      <c r="F12" s="47">
        <v>44.018473999044154</v>
      </c>
    </row>
    <row r="13" spans="1:6" s="56" customFormat="1" ht="15">
      <c r="A13" s="54" t="s">
        <v>39</v>
      </c>
      <c r="B13" s="55">
        <f>B29/B$21/10</f>
        <v>2.7119006127699751E-2</v>
      </c>
      <c r="C13" s="55">
        <f>C29/C$21/10</f>
        <v>0.29694949944829946</v>
      </c>
      <c r="D13" s="55">
        <f>D29/D$21/10</f>
        <v>5.6750096788197778E-2</v>
      </c>
      <c r="E13" s="55">
        <f>E29/E$21/10</f>
        <v>6.6099997093569817E-4</v>
      </c>
      <c r="F13" s="55">
        <f>F29/F$21/10</f>
        <v>0.18036725140503207</v>
      </c>
    </row>
    <row r="14" spans="1:6" s="56" customFormat="1" ht="15">
      <c r="A14" s="54" t="s">
        <v>40</v>
      </c>
      <c r="B14" s="55">
        <f t="shared" ref="B14:F15" si="0">B30/B$21/10</f>
        <v>2.20687797562391E-4</v>
      </c>
      <c r="C14" s="55">
        <f t="shared" si="0"/>
        <v>1.2838173787144361E-2</v>
      </c>
      <c r="D14" s="55">
        <f t="shared" si="0"/>
        <v>0.12138505059393109</v>
      </c>
      <c r="E14" s="55">
        <f t="shared" si="0"/>
        <v>4.1782864565570958E-3</v>
      </c>
      <c r="F14" s="55">
        <f t="shared" si="0"/>
        <v>6.5522063822116547E-2</v>
      </c>
    </row>
    <row r="15" spans="1:6" s="56" customFormat="1" ht="15">
      <c r="A15" s="54" t="s">
        <v>41</v>
      </c>
      <c r="B15" s="55">
        <f t="shared" si="0"/>
        <v>0</v>
      </c>
      <c r="C15" s="55">
        <f t="shared" si="0"/>
        <v>0.27942486741087669</v>
      </c>
      <c r="D15" s="55">
        <f t="shared" si="0"/>
        <v>8.0503705452776337</v>
      </c>
      <c r="E15" s="55">
        <f t="shared" si="0"/>
        <v>0</v>
      </c>
      <c r="F15" s="55">
        <f t="shared" si="0"/>
        <v>4.0511008437654272</v>
      </c>
    </row>
    <row r="16" spans="1:6" s="56" customFormat="1" ht="15">
      <c r="A16" s="57" t="s">
        <v>42</v>
      </c>
      <c r="B16" s="58">
        <f>B12-(SUM(B13:B15))</f>
        <v>13.947677278911238</v>
      </c>
      <c r="C16" s="58">
        <f>C12-(SUM(C13:C15))</f>
        <v>22.258198097220053</v>
      </c>
      <c r="D16" s="58">
        <f>D12-(SUM(D13:D15))</f>
        <v>58.238554234751604</v>
      </c>
      <c r="E16" s="58">
        <f>E12-(SUM(E13:E15))</f>
        <v>93.287879413492533</v>
      </c>
      <c r="F16" s="58">
        <f>F12-(SUM(F13:F15))</f>
        <v>39.721483840051576</v>
      </c>
    </row>
    <row r="17" spans="1:6" s="56" customFormat="1"/>
    <row r="18" spans="1:6" s="56" customFormat="1"/>
    <row r="19" spans="1:6" s="56" customFormat="1"/>
    <row r="20" spans="1:6" s="56" customFormat="1">
      <c r="A20" s="59"/>
      <c r="B20" s="60" t="s">
        <v>25</v>
      </c>
      <c r="C20" s="60" t="s">
        <v>26</v>
      </c>
      <c r="D20" s="60" t="s">
        <v>27</v>
      </c>
      <c r="E20" s="61" t="s">
        <v>28</v>
      </c>
      <c r="F20" s="60" t="s">
        <v>29</v>
      </c>
    </row>
    <row r="21" spans="1:6" s="56" customFormat="1">
      <c r="A21" s="62" t="s">
        <v>43</v>
      </c>
      <c r="B21" s="63">
        <f>B5</f>
        <v>4452.7030000000004</v>
      </c>
      <c r="C21" s="63">
        <f>C5</f>
        <v>4275.049</v>
      </c>
      <c r="D21" s="63">
        <f>D5</f>
        <v>4031.761</v>
      </c>
      <c r="E21" s="63">
        <f>E5</f>
        <v>3886.2840000000001</v>
      </c>
      <c r="F21" s="63">
        <f>F5</f>
        <v>8306.81</v>
      </c>
    </row>
    <row r="22" spans="1:6" s="56" customFormat="1">
      <c r="A22" s="64" t="s">
        <v>44</v>
      </c>
      <c r="B22" s="65"/>
      <c r="C22" s="65"/>
      <c r="D22" s="65"/>
      <c r="E22" s="65"/>
      <c r="F22" s="65"/>
    </row>
    <row r="23" spans="1:6" s="56" customFormat="1">
      <c r="A23" s="64" t="s">
        <v>45</v>
      </c>
      <c r="B23" s="65"/>
      <c r="C23" s="65"/>
      <c r="D23" s="65"/>
      <c r="E23" s="65"/>
      <c r="F23" s="65"/>
    </row>
    <row r="24" spans="1:6" s="56" customFormat="1" ht="15.75">
      <c r="A24" s="66" t="s">
        <v>46</v>
      </c>
      <c r="B24" s="65"/>
      <c r="C24" s="65"/>
      <c r="D24" s="65"/>
      <c r="E24" s="65"/>
      <c r="F24" s="65"/>
    </row>
    <row r="25" spans="1:6" s="56" customFormat="1">
      <c r="A25" s="64" t="s">
        <v>47</v>
      </c>
      <c r="B25" s="65"/>
      <c r="C25" s="65"/>
      <c r="D25" s="65"/>
      <c r="E25" s="65"/>
      <c r="F25" s="65"/>
    </row>
    <row r="26" spans="1:6" s="56" customFormat="1">
      <c r="A26" s="64" t="s">
        <v>48</v>
      </c>
      <c r="B26" s="65"/>
      <c r="C26" s="65"/>
      <c r="D26" s="65"/>
      <c r="E26" s="65"/>
      <c r="F26" s="65"/>
    </row>
    <row r="27" spans="1:6" s="56" customFormat="1">
      <c r="A27" s="64" t="s">
        <v>49</v>
      </c>
      <c r="B27" s="65"/>
      <c r="C27" s="65"/>
      <c r="D27" s="65"/>
      <c r="E27" s="65"/>
      <c r="F27" s="65"/>
    </row>
    <row r="28" spans="1:6" s="56" customFormat="1">
      <c r="A28" s="64" t="s">
        <v>50</v>
      </c>
      <c r="B28" s="65"/>
      <c r="C28" s="65"/>
      <c r="D28" s="65"/>
      <c r="E28" s="65"/>
      <c r="F28" s="65"/>
    </row>
    <row r="29" spans="1:6" s="56" customFormat="1" ht="15">
      <c r="A29" s="54" t="s">
        <v>39</v>
      </c>
      <c r="B29" s="67">
        <f>'Tableau 6 '!B29+Tableau7!B29</f>
        <v>1207.5287994182709</v>
      </c>
      <c r="C29" s="67">
        <f>'Tableau 6 '!C29+Tableau7!C29</f>
        <v>12694.736606669532</v>
      </c>
      <c r="D29" s="67">
        <f>'Tableau 6 '!D29+Tableau7!D29</f>
        <v>2288.0282697688108</v>
      </c>
      <c r="E29" s="67">
        <f>'Tableau 6 '!E29+Tableau7!E29</f>
        <v>25.688336110478687</v>
      </c>
      <c r="F29" s="67">
        <f>C29+D29</f>
        <v>14982.764876438343</v>
      </c>
    </row>
    <row r="30" spans="1:6" s="56" customFormat="1" ht="15">
      <c r="A30" s="54" t="s">
        <v>40</v>
      </c>
      <c r="B30" s="67">
        <f>'Tableau 6 '!B30+Tableau7!B30</f>
        <v>9.8265721826945125</v>
      </c>
      <c r="C30" s="67">
        <f>'Tableau 6 '!C30+Tableau7!C30</f>
        <v>548.83822010557708</v>
      </c>
      <c r="D30" s="67">
        <f>'Tableau 6 '!D30+Tableau7!D30</f>
        <v>4893.9551296763821</v>
      </c>
      <c r="E30" s="67">
        <f>'Tableau 6 '!E30+Tableau7!E30</f>
        <v>162.38007803534538</v>
      </c>
      <c r="F30" s="67">
        <f>C30+D30</f>
        <v>5442.7933497819595</v>
      </c>
    </row>
    <row r="31" spans="1:6" s="56" customFormat="1" ht="15">
      <c r="A31" s="54" t="s">
        <v>41</v>
      </c>
      <c r="B31" s="67">
        <f>'Tableau 6 '!B31+Tableau7!B31</f>
        <v>0</v>
      </c>
      <c r="C31" s="67">
        <f>'Tableau 6 '!C31+Tableau7!C31</f>
        <v>11945.55000000001</v>
      </c>
      <c r="D31" s="67">
        <f>'Tableau 6 '!D31+Tableau7!D31</f>
        <v>324571.69999999093</v>
      </c>
      <c r="E31" s="67">
        <f>'Tableau 6 '!E31+Tableau7!E31</f>
        <v>0</v>
      </c>
      <c r="F31" s="67">
        <f>C31+D31</f>
        <v>336517.24999999092</v>
      </c>
    </row>
    <row r="32" spans="1:6" s="56" customFormat="1" ht="15">
      <c r="A32" s="57" t="s">
        <v>42</v>
      </c>
      <c r="B32" s="68"/>
      <c r="C32" s="68"/>
      <c r="D32" s="68"/>
      <c r="E32" s="68"/>
      <c r="F32" s="68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2"/>
  <sheetViews>
    <sheetView zoomScale="80" zoomScaleNormal="80" workbookViewId="0"/>
  </sheetViews>
  <sheetFormatPr baseColWidth="10" defaultRowHeight="12.75"/>
  <cols>
    <col min="1" max="1" width="64.7109375" style="33" customWidth="1"/>
    <col min="2" max="256" width="11.42578125" style="33"/>
    <col min="257" max="257" width="64.7109375" style="33" customWidth="1"/>
    <col min="258" max="512" width="11.42578125" style="33"/>
    <col min="513" max="513" width="64.7109375" style="33" customWidth="1"/>
    <col min="514" max="768" width="11.42578125" style="33"/>
    <col min="769" max="769" width="64.7109375" style="33" customWidth="1"/>
    <col min="770" max="1024" width="11.42578125" style="33"/>
    <col min="1025" max="1025" width="64.7109375" style="33" customWidth="1"/>
    <col min="1026" max="1280" width="11.42578125" style="33"/>
    <col min="1281" max="1281" width="64.7109375" style="33" customWidth="1"/>
    <col min="1282" max="1536" width="11.42578125" style="33"/>
    <col min="1537" max="1537" width="64.7109375" style="33" customWidth="1"/>
    <col min="1538" max="1792" width="11.42578125" style="33"/>
    <col min="1793" max="1793" width="64.7109375" style="33" customWidth="1"/>
    <col min="1794" max="2048" width="11.42578125" style="33"/>
    <col min="2049" max="2049" width="64.7109375" style="33" customWidth="1"/>
    <col min="2050" max="2304" width="11.42578125" style="33"/>
    <col min="2305" max="2305" width="64.7109375" style="33" customWidth="1"/>
    <col min="2306" max="2560" width="11.42578125" style="33"/>
    <col min="2561" max="2561" width="64.7109375" style="33" customWidth="1"/>
    <col min="2562" max="2816" width="11.42578125" style="33"/>
    <col min="2817" max="2817" width="64.7109375" style="33" customWidth="1"/>
    <col min="2818" max="3072" width="11.42578125" style="33"/>
    <col min="3073" max="3073" width="64.7109375" style="33" customWidth="1"/>
    <col min="3074" max="3328" width="11.42578125" style="33"/>
    <col min="3329" max="3329" width="64.7109375" style="33" customWidth="1"/>
    <col min="3330" max="3584" width="11.42578125" style="33"/>
    <col min="3585" max="3585" width="64.7109375" style="33" customWidth="1"/>
    <col min="3586" max="3840" width="11.42578125" style="33"/>
    <col min="3841" max="3841" width="64.7109375" style="33" customWidth="1"/>
    <col min="3842" max="4096" width="11.42578125" style="33"/>
    <col min="4097" max="4097" width="64.7109375" style="33" customWidth="1"/>
    <col min="4098" max="4352" width="11.42578125" style="33"/>
    <col min="4353" max="4353" width="64.7109375" style="33" customWidth="1"/>
    <col min="4354" max="4608" width="11.42578125" style="33"/>
    <col min="4609" max="4609" width="64.7109375" style="33" customWidth="1"/>
    <col min="4610" max="4864" width="11.42578125" style="33"/>
    <col min="4865" max="4865" width="64.7109375" style="33" customWidth="1"/>
    <col min="4866" max="5120" width="11.42578125" style="33"/>
    <col min="5121" max="5121" width="64.7109375" style="33" customWidth="1"/>
    <col min="5122" max="5376" width="11.42578125" style="33"/>
    <col min="5377" max="5377" width="64.7109375" style="33" customWidth="1"/>
    <col min="5378" max="5632" width="11.42578125" style="33"/>
    <col min="5633" max="5633" width="64.7109375" style="33" customWidth="1"/>
    <col min="5634" max="5888" width="11.42578125" style="33"/>
    <col min="5889" max="5889" width="64.7109375" style="33" customWidth="1"/>
    <col min="5890" max="6144" width="11.42578125" style="33"/>
    <col min="6145" max="6145" width="64.7109375" style="33" customWidth="1"/>
    <col min="6146" max="6400" width="11.42578125" style="33"/>
    <col min="6401" max="6401" width="64.7109375" style="33" customWidth="1"/>
    <col min="6402" max="6656" width="11.42578125" style="33"/>
    <col min="6657" max="6657" width="64.7109375" style="33" customWidth="1"/>
    <col min="6658" max="6912" width="11.42578125" style="33"/>
    <col min="6913" max="6913" width="64.7109375" style="33" customWidth="1"/>
    <col min="6914" max="7168" width="11.42578125" style="33"/>
    <col min="7169" max="7169" width="64.7109375" style="33" customWidth="1"/>
    <col min="7170" max="7424" width="11.42578125" style="33"/>
    <col min="7425" max="7425" width="64.7109375" style="33" customWidth="1"/>
    <col min="7426" max="7680" width="11.42578125" style="33"/>
    <col min="7681" max="7681" width="64.7109375" style="33" customWidth="1"/>
    <col min="7682" max="7936" width="11.42578125" style="33"/>
    <col min="7937" max="7937" width="64.7109375" style="33" customWidth="1"/>
    <col min="7938" max="8192" width="11.42578125" style="33"/>
    <col min="8193" max="8193" width="64.7109375" style="33" customWidth="1"/>
    <col min="8194" max="8448" width="11.42578125" style="33"/>
    <col min="8449" max="8449" width="64.7109375" style="33" customWidth="1"/>
    <col min="8450" max="8704" width="11.42578125" style="33"/>
    <col min="8705" max="8705" width="64.7109375" style="33" customWidth="1"/>
    <col min="8706" max="8960" width="11.42578125" style="33"/>
    <col min="8961" max="8961" width="64.7109375" style="33" customWidth="1"/>
    <col min="8962" max="9216" width="11.42578125" style="33"/>
    <col min="9217" max="9217" width="64.7109375" style="33" customWidth="1"/>
    <col min="9218" max="9472" width="11.42578125" style="33"/>
    <col min="9473" max="9473" width="64.7109375" style="33" customWidth="1"/>
    <col min="9474" max="9728" width="11.42578125" style="33"/>
    <col min="9729" max="9729" width="64.7109375" style="33" customWidth="1"/>
    <col min="9730" max="9984" width="11.42578125" style="33"/>
    <col min="9985" max="9985" width="64.7109375" style="33" customWidth="1"/>
    <col min="9986" max="10240" width="11.42578125" style="33"/>
    <col min="10241" max="10241" width="64.7109375" style="33" customWidth="1"/>
    <col min="10242" max="10496" width="11.42578125" style="33"/>
    <col min="10497" max="10497" width="64.7109375" style="33" customWidth="1"/>
    <col min="10498" max="10752" width="11.42578125" style="33"/>
    <col min="10753" max="10753" width="64.7109375" style="33" customWidth="1"/>
    <col min="10754" max="11008" width="11.42578125" style="33"/>
    <col min="11009" max="11009" width="64.7109375" style="33" customWidth="1"/>
    <col min="11010" max="11264" width="11.42578125" style="33"/>
    <col min="11265" max="11265" width="64.7109375" style="33" customWidth="1"/>
    <col min="11266" max="11520" width="11.42578125" style="33"/>
    <col min="11521" max="11521" width="64.7109375" style="33" customWidth="1"/>
    <col min="11522" max="11776" width="11.42578125" style="33"/>
    <col min="11777" max="11777" width="64.7109375" style="33" customWidth="1"/>
    <col min="11778" max="12032" width="11.42578125" style="33"/>
    <col min="12033" max="12033" width="64.7109375" style="33" customWidth="1"/>
    <col min="12034" max="12288" width="11.42578125" style="33"/>
    <col min="12289" max="12289" width="64.7109375" style="33" customWidth="1"/>
    <col min="12290" max="12544" width="11.42578125" style="33"/>
    <col min="12545" max="12545" width="64.7109375" style="33" customWidth="1"/>
    <col min="12546" max="12800" width="11.42578125" style="33"/>
    <col min="12801" max="12801" width="64.7109375" style="33" customWidth="1"/>
    <col min="12802" max="13056" width="11.42578125" style="33"/>
    <col min="13057" max="13057" width="64.7109375" style="33" customWidth="1"/>
    <col min="13058" max="13312" width="11.42578125" style="33"/>
    <col min="13313" max="13313" width="64.7109375" style="33" customWidth="1"/>
    <col min="13314" max="13568" width="11.42578125" style="33"/>
    <col min="13569" max="13569" width="64.7109375" style="33" customWidth="1"/>
    <col min="13570" max="13824" width="11.42578125" style="33"/>
    <col min="13825" max="13825" width="64.7109375" style="33" customWidth="1"/>
    <col min="13826" max="14080" width="11.42578125" style="33"/>
    <col min="14081" max="14081" width="64.7109375" style="33" customWidth="1"/>
    <col min="14082" max="14336" width="11.42578125" style="33"/>
    <col min="14337" max="14337" width="64.7109375" style="33" customWidth="1"/>
    <col min="14338" max="14592" width="11.42578125" style="33"/>
    <col min="14593" max="14593" width="64.7109375" style="33" customWidth="1"/>
    <col min="14594" max="14848" width="11.42578125" style="33"/>
    <col min="14849" max="14849" width="64.7109375" style="33" customWidth="1"/>
    <col min="14850" max="15104" width="11.42578125" style="33"/>
    <col min="15105" max="15105" width="64.7109375" style="33" customWidth="1"/>
    <col min="15106" max="15360" width="11.42578125" style="33"/>
    <col min="15361" max="15361" width="64.7109375" style="33" customWidth="1"/>
    <col min="15362" max="15616" width="11.42578125" style="33"/>
    <col min="15617" max="15617" width="64.7109375" style="33" customWidth="1"/>
    <col min="15618" max="15872" width="11.42578125" style="33"/>
    <col min="15873" max="15873" width="64.7109375" style="33" customWidth="1"/>
    <col min="15874" max="16128" width="11.42578125" style="33"/>
    <col min="16129" max="16129" width="64.7109375" style="33" customWidth="1"/>
    <col min="16130" max="16384" width="11.42578125" style="33"/>
  </cols>
  <sheetData>
    <row r="1" spans="1:6" ht="15.75">
      <c r="A1" s="32" t="s">
        <v>257</v>
      </c>
    </row>
    <row r="4" spans="1:6" s="157" customFormat="1" ht="15.95" customHeight="1">
      <c r="A4" s="34"/>
      <c r="B4" s="36" t="s">
        <v>25</v>
      </c>
      <c r="C4" s="36" t="s">
        <v>26</v>
      </c>
      <c r="D4" s="36" t="s">
        <v>27</v>
      </c>
      <c r="E4" s="36" t="s">
        <v>28</v>
      </c>
      <c r="F4" s="160" t="s">
        <v>29</v>
      </c>
    </row>
    <row r="5" spans="1:6" s="157" customFormat="1" ht="15.95" customHeight="1">
      <c r="A5" s="39" t="s">
        <v>30</v>
      </c>
      <c r="B5" s="41">
        <v>2272.0030000000002</v>
      </c>
      <c r="C5" s="42">
        <v>2206.3000000000002</v>
      </c>
      <c r="D5" s="41">
        <v>2116.3389999999999</v>
      </c>
      <c r="E5" s="43">
        <v>2057.8359999999998</v>
      </c>
      <c r="F5" s="43">
        <v>4322.6390000000001</v>
      </c>
    </row>
    <row r="6" spans="1:6" s="157" customFormat="1" ht="15.95" customHeight="1">
      <c r="A6" s="39" t="s">
        <v>31</v>
      </c>
      <c r="B6" s="45">
        <v>81.68281467938202</v>
      </c>
      <c r="C6" s="46">
        <v>73.642886280197615</v>
      </c>
      <c r="D6" s="45">
        <v>33.287625470210585</v>
      </c>
      <c r="E6" s="47">
        <v>5.5337257196394658</v>
      </c>
      <c r="F6" s="47">
        <v>53.885184490307886</v>
      </c>
    </row>
    <row r="7" spans="1:6" s="157" customFormat="1" ht="15.95" customHeight="1">
      <c r="A7" s="158" t="s">
        <v>32</v>
      </c>
      <c r="B7" s="51">
        <v>76.426483591791026</v>
      </c>
      <c r="C7" s="52">
        <v>68.871187055250871</v>
      </c>
      <c r="D7" s="51">
        <v>31.136174308558317</v>
      </c>
      <c r="E7" s="53">
        <v>5.39046843383049</v>
      </c>
      <c r="F7" s="53">
        <v>50.39634352995936</v>
      </c>
    </row>
    <row r="8" spans="1:6" s="157" customFormat="1" ht="15.95" customHeight="1">
      <c r="A8" s="39" t="s">
        <v>33</v>
      </c>
      <c r="B8" s="45" t="s">
        <v>34</v>
      </c>
      <c r="C8" s="46">
        <v>22.283613049217426</v>
      </c>
      <c r="D8" s="45">
        <v>6.7126437645361401</v>
      </c>
      <c r="E8" s="47">
        <v>3.6507879754090258</v>
      </c>
      <c r="F8" s="47">
        <v>8.1233641538703356</v>
      </c>
    </row>
    <row r="9" spans="1:6" s="157" customFormat="1" ht="15.95" customHeight="1">
      <c r="A9" s="39" t="s">
        <v>35</v>
      </c>
      <c r="B9" s="45">
        <v>5.2563310875909934</v>
      </c>
      <c r="C9" s="46">
        <v>4.7716992249467438</v>
      </c>
      <c r="D9" s="45">
        <v>2.1514511616522682</v>
      </c>
      <c r="E9" s="47">
        <v>0.14325728580897579</v>
      </c>
      <c r="F9" s="47">
        <v>3.4888409603485258</v>
      </c>
    </row>
    <row r="10" spans="1:6" s="157" customFormat="1" ht="15.95" customHeight="1">
      <c r="A10" s="48" t="s">
        <v>36</v>
      </c>
      <c r="B10" s="45">
        <v>6.4350513730739136</v>
      </c>
      <c r="C10" s="46">
        <v>6.4795114178324118</v>
      </c>
      <c r="D10" s="45">
        <v>6.4632160788327262</v>
      </c>
      <c r="E10" s="47">
        <v>2.5888035126234907</v>
      </c>
      <c r="F10" s="47">
        <v>6.4745829365696084</v>
      </c>
    </row>
    <row r="11" spans="1:6" s="157" customFormat="1" ht="15.95" customHeight="1">
      <c r="A11" s="49" t="s">
        <v>37</v>
      </c>
      <c r="B11" s="51">
        <v>3.8721779856804766</v>
      </c>
      <c r="C11" s="52">
        <v>3.1511580474096905</v>
      </c>
      <c r="D11" s="51">
        <v>2.0710292632702041</v>
      </c>
      <c r="E11" s="53">
        <v>1.2726475773579624</v>
      </c>
      <c r="F11" s="53">
        <v>2.6223332552174723</v>
      </c>
    </row>
    <row r="12" spans="1:6" s="157" customFormat="1" ht="15.95" customHeight="1">
      <c r="A12" s="48" t="s">
        <v>38</v>
      </c>
      <c r="B12" s="45">
        <v>18.31718532061798</v>
      </c>
      <c r="C12" s="46">
        <v>26.357113719802385</v>
      </c>
      <c r="D12" s="45">
        <v>66.712374529789415</v>
      </c>
      <c r="E12" s="47">
        <v>94.466274280360537</v>
      </c>
      <c r="F12" s="47">
        <v>46.114815509692114</v>
      </c>
    </row>
    <row r="13" spans="1:6" s="56" customFormat="1" ht="15">
      <c r="A13" s="54" t="s">
        <v>39</v>
      </c>
      <c r="B13" s="55">
        <f>B29/B$21/10</f>
        <v>5.908353692019779E-3</v>
      </c>
      <c r="C13" s="55">
        <f>C29/C$21/10</f>
        <v>0.11209412495263002</v>
      </c>
      <c r="D13" s="55">
        <f>D29/D$21/10</f>
        <v>2.6589717531648897E-2</v>
      </c>
      <c r="E13" s="55">
        <f>E29/E$21/10</f>
        <v>2.3403661191830267E-4</v>
      </c>
      <c r="F13" s="55">
        <f>F29/F$21/10</f>
        <v>7.0231662670465864E-2</v>
      </c>
    </row>
    <row r="14" spans="1:6" s="56" customFormat="1" ht="15">
      <c r="A14" s="54" t="s">
        <v>40</v>
      </c>
      <c r="B14" s="55">
        <f t="shared" ref="B14:F15" si="0">B30/B$21/10</f>
        <v>4.3250700737166773E-4</v>
      </c>
      <c r="C14" s="55">
        <f t="shared" si="0"/>
        <v>2.377344090421641E-2</v>
      </c>
      <c r="D14" s="55">
        <f t="shared" si="0"/>
        <v>0.1322092354066064</v>
      </c>
      <c r="E14" s="55">
        <f t="shared" si="0"/>
        <v>4.0315187331499136E-3</v>
      </c>
      <c r="F14" s="55">
        <f t="shared" si="0"/>
        <v>7.6862977389079837E-2</v>
      </c>
    </row>
    <row r="15" spans="1:6" s="56" customFormat="1" ht="15">
      <c r="A15" s="54" t="s">
        <v>41</v>
      </c>
      <c r="B15" s="55">
        <f t="shared" si="0"/>
        <v>0</v>
      </c>
      <c r="C15" s="55">
        <f t="shared" si="0"/>
        <v>0.14750260617323133</v>
      </c>
      <c r="D15" s="55">
        <f t="shared" si="0"/>
        <v>5.1547058387151026</v>
      </c>
      <c r="E15" s="55">
        <f t="shared" si="0"/>
        <v>0</v>
      </c>
      <c r="F15" s="55">
        <f t="shared" si="0"/>
        <v>2.5990002866305701</v>
      </c>
    </row>
    <row r="16" spans="1:6" s="56" customFormat="1" ht="15">
      <c r="A16" s="57" t="s">
        <v>42</v>
      </c>
      <c r="B16" s="58">
        <f>B12-(SUM(B13:B15))</f>
        <v>18.310844459918588</v>
      </c>
      <c r="C16" s="58">
        <f>C12-(SUM(C13:C15))</f>
        <v>26.073743547772306</v>
      </c>
      <c r="D16" s="58">
        <f>D12-(SUM(D13:D15))</f>
        <v>61.398869738136057</v>
      </c>
      <c r="E16" s="58">
        <f>E12-(SUM(E13:E15))</f>
        <v>94.462008725015465</v>
      </c>
      <c r="F16" s="58">
        <f>F12-(SUM(F13:F15))</f>
        <v>43.368720583002002</v>
      </c>
    </row>
    <row r="17" spans="1:6" s="56" customFormat="1"/>
    <row r="18" spans="1:6" s="56" customFormat="1"/>
    <row r="19" spans="1:6" s="56" customFormat="1"/>
    <row r="20" spans="1:6" s="56" customFormat="1">
      <c r="A20" s="59"/>
      <c r="B20" s="60" t="s">
        <v>25</v>
      </c>
      <c r="C20" s="60" t="s">
        <v>26</v>
      </c>
      <c r="D20" s="60" t="s">
        <v>27</v>
      </c>
      <c r="E20" s="61" t="s">
        <v>28</v>
      </c>
      <c r="F20" s="60" t="s">
        <v>29</v>
      </c>
    </row>
    <row r="21" spans="1:6" s="56" customFormat="1">
      <c r="A21" s="62" t="s">
        <v>43</v>
      </c>
      <c r="B21" s="63">
        <f>B5</f>
        <v>2272.0030000000002</v>
      </c>
      <c r="C21" s="63">
        <f>C5</f>
        <v>2206.3000000000002</v>
      </c>
      <c r="D21" s="63">
        <f>D5</f>
        <v>2116.3389999999999</v>
      </c>
      <c r="E21" s="63">
        <f>E5</f>
        <v>2057.8359999999998</v>
      </c>
      <c r="F21" s="63">
        <f>F5</f>
        <v>4322.6390000000001</v>
      </c>
    </row>
    <row r="22" spans="1:6" s="56" customFormat="1">
      <c r="A22" s="64" t="s">
        <v>44</v>
      </c>
      <c r="B22" s="65"/>
      <c r="C22" s="65"/>
      <c r="D22" s="65"/>
      <c r="E22" s="65"/>
      <c r="F22" s="65"/>
    </row>
    <row r="23" spans="1:6" s="56" customFormat="1">
      <c r="A23" s="64" t="s">
        <v>45</v>
      </c>
      <c r="B23" s="65"/>
      <c r="C23" s="65"/>
      <c r="D23" s="65"/>
      <c r="E23" s="65"/>
      <c r="F23" s="65"/>
    </row>
    <row r="24" spans="1:6" s="56" customFormat="1" ht="15.75">
      <c r="A24" s="66" t="s">
        <v>46</v>
      </c>
      <c r="B24" s="65"/>
      <c r="C24" s="65"/>
      <c r="D24" s="65"/>
      <c r="E24" s="65"/>
      <c r="F24" s="65"/>
    </row>
    <row r="25" spans="1:6" s="56" customFormat="1">
      <c r="A25" s="64" t="s">
        <v>47</v>
      </c>
      <c r="B25" s="65"/>
      <c r="C25" s="65"/>
      <c r="D25" s="65"/>
      <c r="E25" s="65"/>
      <c r="F25" s="65"/>
    </row>
    <row r="26" spans="1:6" s="56" customFormat="1">
      <c r="A26" s="64" t="s">
        <v>48</v>
      </c>
      <c r="B26" s="65"/>
      <c r="C26" s="65"/>
      <c r="D26" s="65"/>
      <c r="E26" s="65"/>
      <c r="F26" s="65"/>
    </row>
    <row r="27" spans="1:6" s="56" customFormat="1">
      <c r="A27" s="64" t="s">
        <v>49</v>
      </c>
      <c r="B27" s="65"/>
      <c r="C27" s="65"/>
      <c r="D27" s="65"/>
      <c r="E27" s="65"/>
      <c r="F27" s="65"/>
    </row>
    <row r="28" spans="1:6" s="56" customFormat="1">
      <c r="A28" s="64" t="s">
        <v>50</v>
      </c>
      <c r="B28" s="65"/>
      <c r="C28" s="65"/>
      <c r="D28" s="65"/>
      <c r="E28" s="65"/>
      <c r="F28" s="65"/>
    </row>
    <row r="29" spans="1:6" s="56" customFormat="1" ht="15">
      <c r="A29" s="54" t="s">
        <v>39</v>
      </c>
      <c r="B29" s="67">
        <v>134.23797313330016</v>
      </c>
      <c r="C29" s="67">
        <v>2473.1326788298766</v>
      </c>
      <c r="D29" s="67">
        <v>562.72856211212297</v>
      </c>
      <c r="E29" s="67">
        <v>4.8160896532351227</v>
      </c>
      <c r="F29" s="67">
        <f>SUM(C29:D29)</f>
        <v>3035.8612409419993</v>
      </c>
    </row>
    <row r="30" spans="1:6" s="56" customFormat="1" ht="15">
      <c r="A30" s="54" t="s">
        <v>40</v>
      </c>
      <c r="B30" s="67">
        <f>'[7]17-Effectifs DRE'!$BK$25</f>
        <v>9.8265721826945125</v>
      </c>
      <c r="C30" s="67">
        <f>'[7]17-Effectifs DRE'!$BM$25</f>
        <v>524.51342666972675</v>
      </c>
      <c r="D30" s="67">
        <f>'[7]17-Effectifs DRE'!$BO$25</f>
        <v>2797.9956105118199</v>
      </c>
      <c r="E30" s="67">
        <f>'[7]17-Effectifs DRE'!$BQ$25</f>
        <v>82.962043837502847</v>
      </c>
      <c r="F30" s="67">
        <f>SUM(C30:D30)</f>
        <v>3322.5090371815468</v>
      </c>
    </row>
    <row r="31" spans="1:6" s="56" customFormat="1" ht="15">
      <c r="A31" s="54" t="s">
        <v>41</v>
      </c>
      <c r="B31" s="67"/>
      <c r="C31" s="67">
        <v>3254.3500000000031</v>
      </c>
      <c r="D31" s="67">
        <v>109091.05000000481</v>
      </c>
      <c r="E31" s="67"/>
      <c r="F31" s="67">
        <f>SUM(C31:D31)</f>
        <v>112345.40000000481</v>
      </c>
    </row>
    <row r="32" spans="1:6" s="56" customFormat="1" ht="15">
      <c r="A32" s="57" t="s">
        <v>42</v>
      </c>
      <c r="B32" s="68"/>
      <c r="C32" s="68"/>
      <c r="D32" s="68"/>
      <c r="E32" s="68"/>
      <c r="F32" s="6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0"/>
  <sheetViews>
    <sheetView zoomScale="80" zoomScaleNormal="80" workbookViewId="0">
      <selection activeCell="A3" sqref="A3:XFD3"/>
    </sheetView>
  </sheetViews>
  <sheetFormatPr baseColWidth="10" defaultRowHeight="12.75"/>
  <cols>
    <col min="1" max="1" width="62.140625" style="33" customWidth="1"/>
    <col min="2" max="256" width="11.42578125" style="33"/>
    <col min="257" max="257" width="62.140625" style="33" customWidth="1"/>
    <col min="258" max="512" width="11.42578125" style="33"/>
    <col min="513" max="513" width="62.140625" style="33" customWidth="1"/>
    <col min="514" max="768" width="11.42578125" style="33"/>
    <col min="769" max="769" width="62.140625" style="33" customWidth="1"/>
    <col min="770" max="1024" width="11.42578125" style="33"/>
    <col min="1025" max="1025" width="62.140625" style="33" customWidth="1"/>
    <col min="1026" max="1280" width="11.42578125" style="33"/>
    <col min="1281" max="1281" width="62.140625" style="33" customWidth="1"/>
    <col min="1282" max="1536" width="11.42578125" style="33"/>
    <col min="1537" max="1537" width="62.140625" style="33" customWidth="1"/>
    <col min="1538" max="1792" width="11.42578125" style="33"/>
    <col min="1793" max="1793" width="62.140625" style="33" customWidth="1"/>
    <col min="1794" max="2048" width="11.42578125" style="33"/>
    <col min="2049" max="2049" width="62.140625" style="33" customWidth="1"/>
    <col min="2050" max="2304" width="11.42578125" style="33"/>
    <col min="2305" max="2305" width="62.140625" style="33" customWidth="1"/>
    <col min="2306" max="2560" width="11.42578125" style="33"/>
    <col min="2561" max="2561" width="62.140625" style="33" customWidth="1"/>
    <col min="2562" max="2816" width="11.42578125" style="33"/>
    <col min="2817" max="2817" width="62.140625" style="33" customWidth="1"/>
    <col min="2818" max="3072" width="11.42578125" style="33"/>
    <col min="3073" max="3073" width="62.140625" style="33" customWidth="1"/>
    <col min="3074" max="3328" width="11.42578125" style="33"/>
    <col min="3329" max="3329" width="62.140625" style="33" customWidth="1"/>
    <col min="3330" max="3584" width="11.42578125" style="33"/>
    <col min="3585" max="3585" width="62.140625" style="33" customWidth="1"/>
    <col min="3586" max="3840" width="11.42578125" style="33"/>
    <col min="3841" max="3841" width="62.140625" style="33" customWidth="1"/>
    <col min="3842" max="4096" width="11.42578125" style="33"/>
    <col min="4097" max="4097" width="62.140625" style="33" customWidth="1"/>
    <col min="4098" max="4352" width="11.42578125" style="33"/>
    <col min="4353" max="4353" width="62.140625" style="33" customWidth="1"/>
    <col min="4354" max="4608" width="11.42578125" style="33"/>
    <col min="4609" max="4609" width="62.140625" style="33" customWidth="1"/>
    <col min="4610" max="4864" width="11.42578125" style="33"/>
    <col min="4865" max="4865" width="62.140625" style="33" customWidth="1"/>
    <col min="4866" max="5120" width="11.42578125" style="33"/>
    <col min="5121" max="5121" width="62.140625" style="33" customWidth="1"/>
    <col min="5122" max="5376" width="11.42578125" style="33"/>
    <col min="5377" max="5377" width="62.140625" style="33" customWidth="1"/>
    <col min="5378" max="5632" width="11.42578125" style="33"/>
    <col min="5633" max="5633" width="62.140625" style="33" customWidth="1"/>
    <col min="5634" max="5888" width="11.42578125" style="33"/>
    <col min="5889" max="5889" width="62.140625" style="33" customWidth="1"/>
    <col min="5890" max="6144" width="11.42578125" style="33"/>
    <col min="6145" max="6145" width="62.140625" style="33" customWidth="1"/>
    <col min="6146" max="6400" width="11.42578125" style="33"/>
    <col min="6401" max="6401" width="62.140625" style="33" customWidth="1"/>
    <col min="6402" max="6656" width="11.42578125" style="33"/>
    <col min="6657" max="6657" width="62.140625" style="33" customWidth="1"/>
    <col min="6658" max="6912" width="11.42578125" style="33"/>
    <col min="6913" max="6913" width="62.140625" style="33" customWidth="1"/>
    <col min="6914" max="7168" width="11.42578125" style="33"/>
    <col min="7169" max="7169" width="62.140625" style="33" customWidth="1"/>
    <col min="7170" max="7424" width="11.42578125" style="33"/>
    <col min="7425" max="7425" width="62.140625" style="33" customWidth="1"/>
    <col min="7426" max="7680" width="11.42578125" style="33"/>
    <col min="7681" max="7681" width="62.140625" style="33" customWidth="1"/>
    <col min="7682" max="7936" width="11.42578125" style="33"/>
    <col min="7937" max="7937" width="62.140625" style="33" customWidth="1"/>
    <col min="7938" max="8192" width="11.42578125" style="33"/>
    <col min="8193" max="8193" width="62.140625" style="33" customWidth="1"/>
    <col min="8194" max="8448" width="11.42578125" style="33"/>
    <col min="8449" max="8449" width="62.140625" style="33" customWidth="1"/>
    <col min="8450" max="8704" width="11.42578125" style="33"/>
    <col min="8705" max="8705" width="62.140625" style="33" customWidth="1"/>
    <col min="8706" max="8960" width="11.42578125" style="33"/>
    <col min="8961" max="8961" width="62.140625" style="33" customWidth="1"/>
    <col min="8962" max="9216" width="11.42578125" style="33"/>
    <col min="9217" max="9217" width="62.140625" style="33" customWidth="1"/>
    <col min="9218" max="9472" width="11.42578125" style="33"/>
    <col min="9473" max="9473" width="62.140625" style="33" customWidth="1"/>
    <col min="9474" max="9728" width="11.42578125" style="33"/>
    <col min="9729" max="9729" width="62.140625" style="33" customWidth="1"/>
    <col min="9730" max="9984" width="11.42578125" style="33"/>
    <col min="9985" max="9985" width="62.140625" style="33" customWidth="1"/>
    <col min="9986" max="10240" width="11.42578125" style="33"/>
    <col min="10241" max="10241" width="62.140625" style="33" customWidth="1"/>
    <col min="10242" max="10496" width="11.42578125" style="33"/>
    <col min="10497" max="10497" width="62.140625" style="33" customWidth="1"/>
    <col min="10498" max="10752" width="11.42578125" style="33"/>
    <col min="10753" max="10753" width="62.140625" style="33" customWidth="1"/>
    <col min="10754" max="11008" width="11.42578125" style="33"/>
    <col min="11009" max="11009" width="62.140625" style="33" customWidth="1"/>
    <col min="11010" max="11264" width="11.42578125" style="33"/>
    <col min="11265" max="11265" width="62.140625" style="33" customWidth="1"/>
    <col min="11266" max="11520" width="11.42578125" style="33"/>
    <col min="11521" max="11521" width="62.140625" style="33" customWidth="1"/>
    <col min="11522" max="11776" width="11.42578125" style="33"/>
    <col min="11777" max="11777" width="62.140625" style="33" customWidth="1"/>
    <col min="11778" max="12032" width="11.42578125" style="33"/>
    <col min="12033" max="12033" width="62.140625" style="33" customWidth="1"/>
    <col min="12034" max="12288" width="11.42578125" style="33"/>
    <col min="12289" max="12289" width="62.140625" style="33" customWidth="1"/>
    <col min="12290" max="12544" width="11.42578125" style="33"/>
    <col min="12545" max="12545" width="62.140625" style="33" customWidth="1"/>
    <col min="12546" max="12800" width="11.42578125" style="33"/>
    <col min="12801" max="12801" width="62.140625" style="33" customWidth="1"/>
    <col min="12802" max="13056" width="11.42578125" style="33"/>
    <col min="13057" max="13057" width="62.140625" style="33" customWidth="1"/>
    <col min="13058" max="13312" width="11.42578125" style="33"/>
    <col min="13313" max="13313" width="62.140625" style="33" customWidth="1"/>
    <col min="13314" max="13568" width="11.42578125" style="33"/>
    <col min="13569" max="13569" width="62.140625" style="33" customWidth="1"/>
    <col min="13570" max="13824" width="11.42578125" style="33"/>
    <col min="13825" max="13825" width="62.140625" style="33" customWidth="1"/>
    <col min="13826" max="14080" width="11.42578125" style="33"/>
    <col min="14081" max="14081" width="62.140625" style="33" customWidth="1"/>
    <col min="14082" max="14336" width="11.42578125" style="33"/>
    <col min="14337" max="14337" width="62.140625" style="33" customWidth="1"/>
    <col min="14338" max="14592" width="11.42578125" style="33"/>
    <col min="14593" max="14593" width="62.140625" style="33" customWidth="1"/>
    <col min="14594" max="14848" width="11.42578125" style="33"/>
    <col min="14849" max="14849" width="62.140625" style="33" customWidth="1"/>
    <col min="14850" max="15104" width="11.42578125" style="33"/>
    <col min="15105" max="15105" width="62.140625" style="33" customWidth="1"/>
    <col min="15106" max="15360" width="11.42578125" style="33"/>
    <col min="15361" max="15361" width="62.140625" style="33" customWidth="1"/>
    <col min="15362" max="15616" width="11.42578125" style="33"/>
    <col min="15617" max="15617" width="62.140625" style="33" customWidth="1"/>
    <col min="15618" max="15872" width="11.42578125" style="33"/>
    <col min="15873" max="15873" width="62.140625" style="33" customWidth="1"/>
    <col min="15874" max="16128" width="11.42578125" style="33"/>
    <col min="16129" max="16129" width="62.140625" style="33" customWidth="1"/>
    <col min="16130" max="16384" width="11.42578125" style="33"/>
  </cols>
  <sheetData>
    <row r="1" spans="1:6" ht="15.75">
      <c r="A1" s="32" t="s">
        <v>258</v>
      </c>
    </row>
    <row r="3" spans="1:6" ht="15.95" customHeight="1">
      <c r="A3" s="34"/>
      <c r="B3" s="37" t="s">
        <v>25</v>
      </c>
      <c r="C3" s="36" t="s">
        <v>26</v>
      </c>
      <c r="D3" s="36" t="s">
        <v>27</v>
      </c>
      <c r="E3" s="35" t="s">
        <v>28</v>
      </c>
      <c r="F3" s="160" t="s">
        <v>29</v>
      </c>
    </row>
    <row r="4" spans="1:6" ht="15.95" customHeight="1">
      <c r="A4" s="39" t="s">
        <v>170</v>
      </c>
      <c r="B4" s="40">
        <v>3590.1979999999999</v>
      </c>
      <c r="C4" s="41">
        <v>3066.268</v>
      </c>
      <c r="D4" s="42">
        <v>1183.31</v>
      </c>
      <c r="E4" s="41">
        <v>259.60199999999998</v>
      </c>
      <c r="F4" s="43">
        <v>4249.5780000000004</v>
      </c>
    </row>
    <row r="5" spans="1:6" ht="15.95" customHeight="1">
      <c r="A5" s="39" t="s">
        <v>171</v>
      </c>
      <c r="B5" s="161">
        <v>16.673147274885675</v>
      </c>
      <c r="C5" s="162">
        <v>19.670300671220236</v>
      </c>
      <c r="D5" s="163">
        <v>30.827922506242338</v>
      </c>
      <c r="E5" s="162">
        <v>50.138927753626902</v>
      </c>
      <c r="F5" s="164">
        <v>22.89206610120188</v>
      </c>
    </row>
    <row r="6" spans="1:6" ht="15.95" customHeight="1">
      <c r="A6" s="39" t="s">
        <v>172</v>
      </c>
      <c r="B6" s="161">
        <v>5.4388365209941067</v>
      </c>
      <c r="C6" s="162">
        <v>5.2617382393639067</v>
      </c>
      <c r="D6" s="163">
        <v>5.3944367023177611</v>
      </c>
      <c r="E6" s="162">
        <v>5.3391610734287367</v>
      </c>
      <c r="F6" s="164">
        <v>5.3000549458160373</v>
      </c>
    </row>
    <row r="7" spans="1:6" ht="15.95" customHeight="1">
      <c r="A7" s="39" t="s">
        <v>173</v>
      </c>
      <c r="B7" s="161">
        <v>12.763107603195458</v>
      </c>
      <c r="C7" s="162">
        <v>15.141111870771951</v>
      </c>
      <c r="D7" s="163">
        <v>22.594735053668874</v>
      </c>
      <c r="E7" s="162">
        <v>38.36179545893453</v>
      </c>
      <c r="F7" s="164">
        <v>17.293578204069362</v>
      </c>
    </row>
    <row r="8" spans="1:6" ht="15.95" customHeight="1">
      <c r="A8" s="48" t="s">
        <v>174</v>
      </c>
      <c r="B8" s="165">
        <v>22.498257756257455</v>
      </c>
      <c r="C8" s="166">
        <v>22.349403906184321</v>
      </c>
      <c r="D8" s="167">
        <v>24.650984662593856</v>
      </c>
      <c r="E8" s="166">
        <v>12.431373630921179</v>
      </c>
      <c r="F8" s="168">
        <v>23.013985787964558</v>
      </c>
    </row>
    <row r="9" spans="1:6" ht="15.95" customHeight="1">
      <c r="A9" s="49" t="s">
        <v>175</v>
      </c>
      <c r="B9" s="169">
        <v>7.7463425912324384</v>
      </c>
      <c r="C9" s="170">
        <v>6.4364077497191001</v>
      </c>
      <c r="D9" s="171">
        <v>7.9217912525939269</v>
      </c>
      <c r="E9" s="170">
        <v>13.024796347685971</v>
      </c>
      <c r="F9" s="172">
        <v>6.8378645324721514</v>
      </c>
    </row>
    <row r="35" spans="2:6">
      <c r="B35" s="72"/>
      <c r="C35" s="72"/>
      <c r="D35" s="72"/>
      <c r="E35" s="72"/>
      <c r="F35" s="72"/>
    </row>
    <row r="36" spans="2:6">
      <c r="B36" s="72"/>
      <c r="C36" s="72"/>
      <c r="D36" s="72"/>
      <c r="E36" s="72"/>
      <c r="F36" s="72"/>
    </row>
    <row r="37" spans="2:6">
      <c r="B37" s="72"/>
      <c r="C37" s="72"/>
      <c r="D37" s="72"/>
      <c r="E37" s="72"/>
      <c r="F37" s="72"/>
    </row>
    <row r="38" spans="2:6">
      <c r="B38" s="72"/>
      <c r="C38" s="72"/>
      <c r="D38" s="72"/>
      <c r="E38" s="72"/>
      <c r="F38" s="72"/>
    </row>
    <row r="39" spans="2:6">
      <c r="B39" s="72"/>
      <c r="C39" s="72"/>
      <c r="D39" s="72"/>
      <c r="E39" s="72"/>
      <c r="F39" s="72"/>
    </row>
    <row r="40" spans="2:6">
      <c r="B40" s="72"/>
      <c r="C40" s="72"/>
      <c r="D40" s="72"/>
      <c r="E40" s="72"/>
      <c r="F40" s="72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180"/>
  <sheetViews>
    <sheetView zoomScale="90" workbookViewId="0">
      <pane xSplit="2" topLeftCell="E1" activePane="topRight" state="frozen"/>
      <selection pane="topRight" activeCell="V23" sqref="V23"/>
    </sheetView>
  </sheetViews>
  <sheetFormatPr baseColWidth="10" defaultRowHeight="12.75"/>
  <cols>
    <col min="1" max="1" width="12.5703125" style="4" customWidth="1"/>
    <col min="2" max="2" width="5.7109375" style="4" customWidth="1"/>
    <col min="3" max="7" width="11.42578125" style="31"/>
    <col min="8" max="8" width="10.7109375" style="31" customWidth="1"/>
    <col min="9" max="16384" width="11.42578125" style="4"/>
  </cols>
  <sheetData>
    <row r="1" spans="1:9">
      <c r="A1" s="1"/>
      <c r="B1" s="2"/>
      <c r="C1" s="3"/>
      <c r="D1" s="3"/>
      <c r="E1" s="3"/>
      <c r="F1" s="3"/>
      <c r="G1" s="3"/>
      <c r="H1" s="3"/>
    </row>
    <row r="2" spans="1:9" ht="17.25" customHeight="1">
      <c r="A2" s="1"/>
      <c r="C2" s="5" t="s">
        <v>0</v>
      </c>
      <c r="D2" s="5"/>
      <c r="E2" s="5"/>
      <c r="F2" s="5"/>
      <c r="G2" s="5"/>
      <c r="H2" s="6"/>
    </row>
    <row r="3" spans="1:9">
      <c r="A3" s="1"/>
      <c r="B3" s="2"/>
      <c r="C3" s="7">
        <v>2017</v>
      </c>
      <c r="D3" s="7">
        <v>2017</v>
      </c>
      <c r="E3" s="7">
        <v>2018</v>
      </c>
      <c r="F3" s="7">
        <v>2018</v>
      </c>
      <c r="G3" s="7">
        <v>2019</v>
      </c>
      <c r="H3" s="7">
        <v>2019</v>
      </c>
      <c r="I3" s="8"/>
    </row>
    <row r="4" spans="1:9" ht="12.75" customHeight="1">
      <c r="A4" s="9" t="s">
        <v>0</v>
      </c>
      <c r="B4" s="10"/>
      <c r="C4" s="11" t="s">
        <v>1</v>
      </c>
      <c r="D4" s="11" t="s">
        <v>2</v>
      </c>
      <c r="E4" s="11" t="s">
        <v>1</v>
      </c>
      <c r="F4" s="11" t="s">
        <v>2</v>
      </c>
      <c r="G4" s="11" t="s">
        <v>1</v>
      </c>
      <c r="H4" s="11" t="s">
        <v>2</v>
      </c>
      <c r="I4" s="12"/>
    </row>
    <row r="5" spans="1:9">
      <c r="A5" s="298" t="s">
        <v>3</v>
      </c>
      <c r="B5" s="2" t="s">
        <v>4</v>
      </c>
      <c r="C5" s="13">
        <v>1766</v>
      </c>
      <c r="D5" s="14">
        <v>1766</v>
      </c>
      <c r="E5" s="13">
        <v>950</v>
      </c>
      <c r="F5" s="14">
        <v>950</v>
      </c>
      <c r="G5" s="15">
        <v>948</v>
      </c>
      <c r="H5" s="14">
        <v>948</v>
      </c>
      <c r="I5" s="12"/>
    </row>
    <row r="6" spans="1:9">
      <c r="A6" s="298"/>
      <c r="B6" s="2" t="s">
        <v>5</v>
      </c>
      <c r="C6" s="13">
        <v>1306</v>
      </c>
      <c r="D6" s="14">
        <v>3072</v>
      </c>
      <c r="E6" s="13">
        <v>672</v>
      </c>
      <c r="F6" s="14">
        <v>1622</v>
      </c>
      <c r="G6" s="15">
        <v>484</v>
      </c>
      <c r="H6" s="14">
        <v>1432</v>
      </c>
      <c r="I6" s="12"/>
    </row>
    <row r="7" spans="1:9">
      <c r="A7" s="298"/>
      <c r="B7" s="2" t="s">
        <v>6</v>
      </c>
      <c r="C7" s="13">
        <v>1474</v>
      </c>
      <c r="D7" s="14">
        <v>4546</v>
      </c>
      <c r="E7" s="13">
        <v>643</v>
      </c>
      <c r="F7" s="14">
        <v>2265</v>
      </c>
      <c r="G7" s="15">
        <v>589</v>
      </c>
      <c r="H7" s="14">
        <v>2021</v>
      </c>
      <c r="I7" s="12"/>
    </row>
    <row r="8" spans="1:9">
      <c r="A8" s="16"/>
      <c r="B8" s="2" t="s">
        <v>7</v>
      </c>
      <c r="C8" s="13">
        <v>1571</v>
      </c>
      <c r="D8" s="14">
        <v>6117</v>
      </c>
      <c r="E8" s="13">
        <v>640</v>
      </c>
      <c r="F8" s="14">
        <v>2905</v>
      </c>
      <c r="G8" s="15">
        <v>633</v>
      </c>
      <c r="H8" s="14">
        <v>2654</v>
      </c>
      <c r="I8" s="12"/>
    </row>
    <row r="9" spans="1:9">
      <c r="A9" s="16"/>
      <c r="B9" s="2" t="s">
        <v>8</v>
      </c>
      <c r="C9" s="13">
        <v>1434</v>
      </c>
      <c r="D9" s="14">
        <v>7551</v>
      </c>
      <c r="E9" s="13">
        <v>654</v>
      </c>
      <c r="F9" s="14">
        <v>3559</v>
      </c>
      <c r="G9" s="15">
        <v>570</v>
      </c>
      <c r="H9" s="14">
        <v>3224</v>
      </c>
      <c r="I9" s="12"/>
    </row>
    <row r="10" spans="1:9">
      <c r="A10" s="16"/>
      <c r="B10" s="2" t="s">
        <v>9</v>
      </c>
      <c r="C10" s="13">
        <v>1296</v>
      </c>
      <c r="D10" s="14">
        <v>8847</v>
      </c>
      <c r="E10" s="13">
        <v>680</v>
      </c>
      <c r="F10" s="14">
        <v>4239</v>
      </c>
      <c r="G10" s="15">
        <v>592</v>
      </c>
      <c r="H10" s="14">
        <v>3816</v>
      </c>
      <c r="I10" s="12"/>
    </row>
    <row r="11" spans="1:9">
      <c r="A11" s="16"/>
      <c r="B11" s="2" t="s">
        <v>10</v>
      </c>
      <c r="C11" s="13">
        <v>845</v>
      </c>
      <c r="D11" s="14">
        <v>9692</v>
      </c>
      <c r="E11" s="13">
        <v>568</v>
      </c>
      <c r="F11" s="14">
        <v>4807</v>
      </c>
      <c r="G11" s="15"/>
      <c r="H11" s="14"/>
      <c r="I11" s="12"/>
    </row>
    <row r="12" spans="1:9">
      <c r="A12" s="16"/>
      <c r="B12" s="2" t="s">
        <v>11</v>
      </c>
      <c r="C12" s="13">
        <v>621</v>
      </c>
      <c r="D12" s="14">
        <v>10313</v>
      </c>
      <c r="E12" s="13">
        <v>598</v>
      </c>
      <c r="F12" s="14">
        <v>5405</v>
      </c>
      <c r="G12" s="15"/>
      <c r="H12" s="14"/>
      <c r="I12" s="12"/>
    </row>
    <row r="13" spans="1:9">
      <c r="A13" s="16"/>
      <c r="B13" s="2" t="s">
        <v>12</v>
      </c>
      <c r="C13" s="13">
        <v>1319</v>
      </c>
      <c r="D13" s="14">
        <v>11632</v>
      </c>
      <c r="E13" s="13">
        <v>1446</v>
      </c>
      <c r="F13" s="14">
        <v>6851</v>
      </c>
      <c r="G13" s="15"/>
      <c r="H13" s="14"/>
      <c r="I13" s="12"/>
    </row>
    <row r="14" spans="1:9">
      <c r="A14" s="16"/>
      <c r="B14" s="2" t="s">
        <v>13</v>
      </c>
      <c r="C14" s="13">
        <v>704</v>
      </c>
      <c r="D14" s="14">
        <v>12336</v>
      </c>
      <c r="E14" s="13">
        <v>838</v>
      </c>
      <c r="F14" s="14">
        <v>7689</v>
      </c>
      <c r="G14" s="15"/>
      <c r="H14" s="14"/>
      <c r="I14" s="12"/>
    </row>
    <row r="15" spans="1:9">
      <c r="A15" s="16"/>
      <c r="B15" s="2" t="s">
        <v>14</v>
      </c>
      <c r="C15" s="13">
        <v>955</v>
      </c>
      <c r="D15" s="14">
        <v>13291</v>
      </c>
      <c r="E15" s="13">
        <v>875</v>
      </c>
      <c r="F15" s="14">
        <v>8564</v>
      </c>
      <c r="G15" s="15"/>
      <c r="H15" s="14"/>
      <c r="I15" s="12"/>
    </row>
    <row r="16" spans="1:9">
      <c r="A16" s="16"/>
      <c r="B16" s="2" t="s">
        <v>15</v>
      </c>
      <c r="C16" s="13">
        <v>1110</v>
      </c>
      <c r="D16" s="14">
        <v>14401</v>
      </c>
      <c r="E16" s="13">
        <v>706</v>
      </c>
      <c r="F16" s="14">
        <v>9270</v>
      </c>
      <c r="G16" s="15"/>
      <c r="H16" s="14"/>
    </row>
    <row r="17" spans="1:8">
      <c r="A17" s="1"/>
      <c r="B17" s="2"/>
      <c r="C17" s="5"/>
      <c r="D17" s="5"/>
      <c r="E17" s="5"/>
      <c r="F17" s="5"/>
      <c r="G17" s="5"/>
      <c r="H17" s="5"/>
    </row>
    <row r="18" spans="1:8">
      <c r="A18" s="1"/>
      <c r="C18" s="5"/>
      <c r="D18" s="5"/>
      <c r="E18" s="5"/>
      <c r="F18" s="5"/>
      <c r="G18" s="5"/>
      <c r="H18" s="5"/>
    </row>
    <row r="19" spans="1:8">
      <c r="A19" s="9"/>
      <c r="C19" s="7">
        <f t="shared" ref="C19:H19" si="0">C3</f>
        <v>2017</v>
      </c>
      <c r="D19" s="7">
        <f t="shared" si="0"/>
        <v>2017</v>
      </c>
      <c r="E19" s="7">
        <f t="shared" si="0"/>
        <v>2018</v>
      </c>
      <c r="F19" s="7">
        <f t="shared" si="0"/>
        <v>2018</v>
      </c>
      <c r="G19" s="7">
        <f t="shared" si="0"/>
        <v>2019</v>
      </c>
      <c r="H19" s="7">
        <f t="shared" si="0"/>
        <v>2019</v>
      </c>
    </row>
    <row r="20" spans="1:8" ht="12.75" customHeight="1">
      <c r="A20" s="9" t="s">
        <v>0</v>
      </c>
      <c r="B20" s="10"/>
      <c r="C20" s="11" t="s">
        <v>1</v>
      </c>
      <c r="D20" s="11" t="s">
        <v>2</v>
      </c>
      <c r="E20" s="11" t="s">
        <v>1</v>
      </c>
      <c r="F20" s="11" t="s">
        <v>2</v>
      </c>
      <c r="G20" s="11" t="s">
        <v>1</v>
      </c>
      <c r="H20" s="11" t="s">
        <v>2</v>
      </c>
    </row>
    <row r="21" spans="1:8">
      <c r="A21" s="298" t="s">
        <v>16</v>
      </c>
      <c r="B21" s="2" t="s">
        <v>4</v>
      </c>
      <c r="C21" s="17">
        <v>14250</v>
      </c>
      <c r="D21" s="18">
        <v>14250</v>
      </c>
      <c r="E21" s="17">
        <v>5580</v>
      </c>
      <c r="F21" s="18">
        <v>5580</v>
      </c>
      <c r="G21" s="17">
        <v>7306</v>
      </c>
      <c r="H21" s="18">
        <v>7306</v>
      </c>
    </row>
    <row r="22" spans="1:8">
      <c r="A22" s="298"/>
      <c r="B22" s="2" t="s">
        <v>17</v>
      </c>
      <c r="C22" s="17">
        <v>10270</v>
      </c>
      <c r="D22" s="18">
        <v>24520</v>
      </c>
      <c r="E22" s="17">
        <v>4258</v>
      </c>
      <c r="F22" s="18">
        <v>9838</v>
      </c>
      <c r="G22" s="17">
        <v>4283</v>
      </c>
      <c r="H22" s="18">
        <v>11589</v>
      </c>
    </row>
    <row r="23" spans="1:8" ht="12.75" customHeight="1">
      <c r="A23" s="298"/>
      <c r="B23" s="2" t="s">
        <v>6</v>
      </c>
      <c r="C23" s="17">
        <v>12455</v>
      </c>
      <c r="D23" s="18">
        <v>36975</v>
      </c>
      <c r="E23" s="17">
        <v>4097</v>
      </c>
      <c r="F23" s="18">
        <v>13935</v>
      </c>
      <c r="G23" s="17">
        <v>5145</v>
      </c>
      <c r="H23" s="18">
        <v>16734</v>
      </c>
    </row>
    <row r="24" spans="1:8">
      <c r="A24" s="19"/>
      <c r="B24" s="2" t="s">
        <v>7</v>
      </c>
      <c r="C24" s="17">
        <v>12024</v>
      </c>
      <c r="D24" s="18">
        <v>48999</v>
      </c>
      <c r="E24" s="17">
        <v>4467</v>
      </c>
      <c r="F24" s="18">
        <v>18402</v>
      </c>
      <c r="G24" s="17">
        <v>5189</v>
      </c>
      <c r="H24" s="18">
        <v>21923</v>
      </c>
    </row>
    <row r="25" spans="1:8">
      <c r="A25" s="20" t="s">
        <v>18</v>
      </c>
      <c r="B25" s="2" t="s">
        <v>8</v>
      </c>
      <c r="C25" s="17">
        <v>11323</v>
      </c>
      <c r="D25" s="18">
        <v>60322</v>
      </c>
      <c r="E25" s="17">
        <v>4814</v>
      </c>
      <c r="F25" s="18">
        <v>23216</v>
      </c>
      <c r="G25" s="17">
        <v>4593</v>
      </c>
      <c r="H25" s="18">
        <v>26516</v>
      </c>
    </row>
    <row r="26" spans="1:8">
      <c r="A26" s="19"/>
      <c r="B26" s="2" t="s">
        <v>9</v>
      </c>
      <c r="C26" s="17">
        <v>10148</v>
      </c>
      <c r="D26" s="18">
        <v>70470</v>
      </c>
      <c r="E26" s="17">
        <v>5489</v>
      </c>
      <c r="F26" s="18">
        <v>28705</v>
      </c>
      <c r="G26" s="17">
        <v>4534</v>
      </c>
      <c r="H26" s="18">
        <v>31050</v>
      </c>
    </row>
    <row r="27" spans="1:8">
      <c r="A27" s="19"/>
      <c r="B27" s="2" t="s">
        <v>10</v>
      </c>
      <c r="C27" s="17">
        <v>6894</v>
      </c>
      <c r="D27" s="18">
        <v>77364</v>
      </c>
      <c r="E27" s="17">
        <v>4640</v>
      </c>
      <c r="F27" s="18">
        <v>33345</v>
      </c>
      <c r="G27" s="17"/>
      <c r="H27" s="18"/>
    </row>
    <row r="28" spans="1:8">
      <c r="A28" s="19"/>
      <c r="B28" s="2" t="s">
        <v>11</v>
      </c>
      <c r="C28" s="17">
        <v>5589</v>
      </c>
      <c r="D28" s="18">
        <v>82953</v>
      </c>
      <c r="E28" s="17">
        <v>6250</v>
      </c>
      <c r="F28" s="18">
        <v>39595</v>
      </c>
      <c r="G28" s="17"/>
      <c r="H28" s="18"/>
    </row>
    <row r="29" spans="1:8">
      <c r="A29" s="19"/>
      <c r="B29" s="2" t="s">
        <v>12</v>
      </c>
      <c r="C29" s="17">
        <v>10385</v>
      </c>
      <c r="D29" s="18">
        <v>93338</v>
      </c>
      <c r="E29" s="17">
        <v>12626</v>
      </c>
      <c r="F29" s="18">
        <v>52221</v>
      </c>
      <c r="G29" s="17"/>
      <c r="H29" s="18"/>
    </row>
    <row r="30" spans="1:8">
      <c r="A30" s="19"/>
      <c r="B30" s="2" t="s">
        <v>13</v>
      </c>
      <c r="C30" s="17">
        <v>4506</v>
      </c>
      <c r="D30" s="18">
        <v>97844</v>
      </c>
      <c r="E30" s="17">
        <v>7510</v>
      </c>
      <c r="F30" s="18">
        <v>59731</v>
      </c>
      <c r="G30" s="17"/>
      <c r="H30" s="18"/>
    </row>
    <row r="31" spans="1:8">
      <c r="A31" s="19"/>
      <c r="B31" s="2" t="s">
        <v>14</v>
      </c>
      <c r="C31" s="17">
        <v>6015</v>
      </c>
      <c r="D31" s="18">
        <v>103859</v>
      </c>
      <c r="E31" s="17">
        <v>7043</v>
      </c>
      <c r="F31" s="18">
        <v>66774</v>
      </c>
      <c r="G31" s="17"/>
      <c r="H31" s="18"/>
    </row>
    <row r="32" spans="1:8">
      <c r="A32" s="19"/>
      <c r="B32" s="2" t="s">
        <v>15</v>
      </c>
      <c r="C32" s="17">
        <v>7727</v>
      </c>
      <c r="D32" s="18">
        <v>111586</v>
      </c>
      <c r="E32" s="17">
        <v>6242</v>
      </c>
      <c r="F32" s="18">
        <v>73016</v>
      </c>
      <c r="G32" s="17"/>
      <c r="H32" s="18"/>
    </row>
    <row r="33" spans="1:13">
      <c r="B33" s="2"/>
      <c r="C33" s="5"/>
      <c r="D33" s="5"/>
      <c r="E33" s="5"/>
      <c r="F33" s="5"/>
      <c r="G33" s="5"/>
      <c r="H33" s="5"/>
    </row>
    <row r="34" spans="1:13">
      <c r="C34" s="5"/>
      <c r="D34" s="5"/>
      <c r="E34" s="5"/>
      <c r="F34" s="5"/>
      <c r="G34" s="5"/>
      <c r="H34" s="5"/>
    </row>
    <row r="35" spans="1:13">
      <c r="A35" s="9"/>
      <c r="C35" s="7">
        <f t="shared" ref="C35:H35" si="1">C19</f>
        <v>2017</v>
      </c>
      <c r="D35" s="7">
        <f t="shared" si="1"/>
        <v>2017</v>
      </c>
      <c r="E35" s="7">
        <f t="shared" si="1"/>
        <v>2018</v>
      </c>
      <c r="F35" s="7">
        <f t="shared" si="1"/>
        <v>2018</v>
      </c>
      <c r="G35" s="7">
        <f t="shared" si="1"/>
        <v>2019</v>
      </c>
      <c r="H35" s="7">
        <f t="shared" si="1"/>
        <v>2019</v>
      </c>
    </row>
    <row r="36" spans="1:13" ht="12.75" customHeight="1">
      <c r="A36" s="9" t="s">
        <v>0</v>
      </c>
      <c r="B36" s="10"/>
      <c r="C36" s="11" t="s">
        <v>1</v>
      </c>
      <c r="D36" s="11" t="s">
        <v>2</v>
      </c>
      <c r="E36" s="11" t="s">
        <v>1</v>
      </c>
      <c r="F36" s="11" t="s">
        <v>2</v>
      </c>
      <c r="G36" s="11" t="s">
        <v>1</v>
      </c>
      <c r="H36" s="11" t="s">
        <v>2</v>
      </c>
    </row>
    <row r="37" spans="1:13">
      <c r="A37" s="298" t="s">
        <v>19</v>
      </c>
      <c r="B37" s="2" t="s">
        <v>4</v>
      </c>
      <c r="C37" s="21">
        <v>12.392982456140352</v>
      </c>
      <c r="D37" s="22">
        <v>12.392982456140352</v>
      </c>
      <c r="E37" s="21">
        <v>17.025089605734767</v>
      </c>
      <c r="F37" s="22">
        <v>17.025089605734767</v>
      </c>
      <c r="G37" s="21">
        <v>12.975636463180948</v>
      </c>
      <c r="H37" s="22">
        <v>12.975636463180948</v>
      </c>
    </row>
    <row r="38" spans="1:13">
      <c r="A38" s="298"/>
      <c r="B38" s="2" t="s">
        <v>17</v>
      </c>
      <c r="C38" s="21">
        <v>12.716650438169424</v>
      </c>
      <c r="D38" s="22">
        <v>12.528548123980423</v>
      </c>
      <c r="E38" s="21">
        <v>15.782057303898544</v>
      </c>
      <c r="F38" s="22">
        <v>16.487090872128483</v>
      </c>
      <c r="G38" s="21">
        <v>11.300490310530002</v>
      </c>
      <c r="H38" s="22">
        <v>12.356544999568557</v>
      </c>
    </row>
    <row r="39" spans="1:13">
      <c r="A39" s="298"/>
      <c r="B39" s="2" t="s">
        <v>6</v>
      </c>
      <c r="C39" s="21">
        <v>11.834604576475311</v>
      </c>
      <c r="D39" s="22">
        <v>12.294793779580798</v>
      </c>
      <c r="E39" s="21">
        <v>15.694410544300707</v>
      </c>
      <c r="F39" s="22">
        <v>16.254036598493002</v>
      </c>
      <c r="G39" s="21">
        <v>11.448007774538386</v>
      </c>
      <c r="H39" s="22">
        <v>12.077208079359387</v>
      </c>
    </row>
    <row r="40" spans="1:13">
      <c r="A40" s="19"/>
      <c r="B40" s="2" t="s">
        <v>7</v>
      </c>
      <c r="C40" s="21">
        <v>13.065535595475716</v>
      </c>
      <c r="D40" s="22">
        <v>12.483928243433539</v>
      </c>
      <c r="E40" s="21">
        <v>14.327289008282964</v>
      </c>
      <c r="F40" s="22">
        <v>15.786327573089881</v>
      </c>
      <c r="G40" s="21">
        <v>12.198882250915398</v>
      </c>
      <c r="H40" s="22">
        <v>12.106007389499613</v>
      </c>
    </row>
    <row r="41" spans="1:13">
      <c r="A41" s="20" t="s">
        <v>18</v>
      </c>
      <c r="B41" s="2" t="s">
        <v>8</v>
      </c>
      <c r="C41" s="21">
        <v>12.664488209838382</v>
      </c>
      <c r="D41" s="22">
        <v>12.517821027154271</v>
      </c>
      <c r="E41" s="21">
        <v>13.585375986705442</v>
      </c>
      <c r="F41" s="22">
        <v>15.329944865609924</v>
      </c>
      <c r="G41" s="21">
        <v>12.4101894186806</v>
      </c>
      <c r="H41" s="22">
        <v>12.158696635993364</v>
      </c>
    </row>
    <row r="42" spans="1:13">
      <c r="A42" s="19"/>
      <c r="B42" s="2" t="s">
        <v>9</v>
      </c>
      <c r="C42" s="21">
        <v>12.770989357508869</v>
      </c>
      <c r="D42" s="22">
        <v>12.554278416347382</v>
      </c>
      <c r="E42" s="21">
        <v>12.388413190016397</v>
      </c>
      <c r="F42" s="22">
        <v>14.76746211461418</v>
      </c>
      <c r="G42" s="21">
        <v>13.05690339655933</v>
      </c>
      <c r="H42" s="22">
        <v>12.289855072463768</v>
      </c>
    </row>
    <row r="43" spans="1:13">
      <c r="A43" s="19"/>
      <c r="B43" s="2" t="s">
        <v>10</v>
      </c>
      <c r="C43" s="21">
        <v>12.257035102988105</v>
      </c>
      <c r="D43" s="22">
        <v>12.52779070368647</v>
      </c>
      <c r="E43" s="21">
        <v>12.241379310344827</v>
      </c>
      <c r="F43" s="22">
        <v>14.415954415954415</v>
      </c>
      <c r="G43" s="21"/>
      <c r="H43" s="22"/>
    </row>
    <row r="44" spans="1:13">
      <c r="A44" s="19"/>
      <c r="B44" s="2" t="s">
        <v>11</v>
      </c>
      <c r="C44" s="21">
        <v>11.111111111111111</v>
      </c>
      <c r="D44" s="22">
        <v>12.43234120526081</v>
      </c>
      <c r="E44" s="21">
        <v>9.5679999999999996</v>
      </c>
      <c r="F44" s="22">
        <v>13.650713473923476</v>
      </c>
      <c r="G44" s="21"/>
      <c r="H44" s="22"/>
    </row>
    <row r="45" spans="1:13">
      <c r="A45" s="19"/>
      <c r="B45" s="2" t="s">
        <v>12</v>
      </c>
      <c r="C45" s="21">
        <v>12.701011073663937</v>
      </c>
      <c r="D45" s="22">
        <v>12.462234031155585</v>
      </c>
      <c r="E45" s="21">
        <v>11.452558213210835</v>
      </c>
      <c r="F45" s="22">
        <v>13.119243216330595</v>
      </c>
      <c r="G45" s="21"/>
      <c r="H45" s="22"/>
    </row>
    <row r="46" spans="1:13">
      <c r="A46" s="19"/>
      <c r="B46" s="2" t="s">
        <v>13</v>
      </c>
      <c r="C46" s="21">
        <v>15.623612960497116</v>
      </c>
      <c r="D46" s="22">
        <v>12.607824700543723</v>
      </c>
      <c r="E46" s="21">
        <v>11.158455392809588</v>
      </c>
      <c r="F46" s="22">
        <v>12.872712661766922</v>
      </c>
      <c r="G46" s="21"/>
      <c r="H46" s="22"/>
      <c r="M46" s="4" t="s">
        <v>20</v>
      </c>
    </row>
    <row r="47" spans="1:13">
      <c r="A47" s="19"/>
      <c r="B47" s="2" t="s">
        <v>14</v>
      </c>
      <c r="C47" s="21">
        <v>15.876974231088944</v>
      </c>
      <c r="D47" s="22">
        <v>12.797157684938234</v>
      </c>
      <c r="E47" s="21">
        <v>12.423683089592503</v>
      </c>
      <c r="F47" s="22">
        <v>12.825351184592806</v>
      </c>
      <c r="G47" s="21"/>
      <c r="H47" s="22"/>
      <c r="M47" s="23" t="s">
        <v>21</v>
      </c>
    </row>
    <row r="48" spans="1:13">
      <c r="A48" s="19"/>
      <c r="B48" s="2" t="s">
        <v>15</v>
      </c>
      <c r="C48" s="21">
        <v>14.365212889866703</v>
      </c>
      <c r="D48" s="22">
        <v>12.905740863549193</v>
      </c>
      <c r="E48" s="21">
        <v>11.310477411086191</v>
      </c>
      <c r="F48" s="22">
        <v>12.695847485482634</v>
      </c>
      <c r="G48" s="21"/>
      <c r="H48" s="22"/>
      <c r="M48" s="24" t="s">
        <v>22</v>
      </c>
    </row>
    <row r="49" spans="1:8">
      <c r="C49" s="25"/>
      <c r="D49" s="25"/>
      <c r="E49" s="25"/>
      <c r="F49" s="25"/>
      <c r="G49" s="25"/>
      <c r="H49" s="25"/>
    </row>
    <row r="50" spans="1:8">
      <c r="C50" s="25" t="s">
        <v>23</v>
      </c>
      <c r="D50" s="25"/>
      <c r="E50" s="25"/>
      <c r="F50" s="25"/>
      <c r="G50" s="25"/>
      <c r="H50" s="25"/>
    </row>
    <row r="51" spans="1:8" ht="37.5" customHeight="1">
      <c r="A51" s="9"/>
      <c r="C51" s="7">
        <f t="shared" ref="C51:H51" si="2">C35</f>
        <v>2017</v>
      </c>
      <c r="D51" s="7">
        <f t="shared" si="2"/>
        <v>2017</v>
      </c>
      <c r="E51" s="7">
        <f t="shared" si="2"/>
        <v>2018</v>
      </c>
      <c r="F51" s="7">
        <f t="shared" si="2"/>
        <v>2018</v>
      </c>
      <c r="G51" s="7">
        <f t="shared" si="2"/>
        <v>2019</v>
      </c>
      <c r="H51" s="7">
        <f t="shared" si="2"/>
        <v>2019</v>
      </c>
    </row>
    <row r="52" spans="1:8" ht="22.5">
      <c r="A52" s="9" t="s">
        <v>24</v>
      </c>
      <c r="B52" s="10"/>
      <c r="C52" s="11" t="s">
        <v>1</v>
      </c>
      <c r="D52" s="11" t="s">
        <v>2</v>
      </c>
      <c r="E52" s="11" t="s">
        <v>1</v>
      </c>
      <c r="F52" s="11" t="s">
        <v>2</v>
      </c>
      <c r="G52" s="11" t="s">
        <v>1</v>
      </c>
      <c r="H52" s="11" t="s">
        <v>2</v>
      </c>
    </row>
    <row r="53" spans="1:8">
      <c r="A53" s="298" t="s">
        <v>3</v>
      </c>
      <c r="B53" s="2" t="s">
        <v>4</v>
      </c>
      <c r="C53" s="26">
        <v>996</v>
      </c>
      <c r="D53" s="14">
        <v>996</v>
      </c>
      <c r="E53" s="26">
        <v>1300</v>
      </c>
      <c r="F53" s="14">
        <v>1300</v>
      </c>
      <c r="G53" s="26">
        <v>1228.9099999999999</v>
      </c>
      <c r="H53" s="14">
        <v>1228.9099999999999</v>
      </c>
    </row>
    <row r="54" spans="1:8">
      <c r="A54" s="298"/>
      <c r="B54" s="2" t="s">
        <v>5</v>
      </c>
      <c r="C54" s="26">
        <v>863</v>
      </c>
      <c r="D54" s="14">
        <v>1859</v>
      </c>
      <c r="E54" s="26">
        <v>1012</v>
      </c>
      <c r="F54" s="14">
        <v>2312</v>
      </c>
      <c r="G54" s="26">
        <v>968.98</v>
      </c>
      <c r="H54" s="14">
        <v>2197.89</v>
      </c>
    </row>
    <row r="55" spans="1:8">
      <c r="A55" s="298"/>
      <c r="B55" s="2" t="s">
        <v>6</v>
      </c>
      <c r="C55" s="26">
        <v>1218</v>
      </c>
      <c r="D55" s="14">
        <v>3077</v>
      </c>
      <c r="E55" s="26">
        <v>1126</v>
      </c>
      <c r="F55" s="14">
        <v>3438</v>
      </c>
      <c r="G55" s="26">
        <v>1348.9449999999999</v>
      </c>
      <c r="H55" s="14">
        <v>3546.835</v>
      </c>
    </row>
    <row r="56" spans="1:8">
      <c r="A56" s="16"/>
      <c r="B56" s="2" t="s">
        <v>7</v>
      </c>
      <c r="C56" s="26">
        <v>1313</v>
      </c>
      <c r="D56" s="14">
        <v>4390</v>
      </c>
      <c r="E56" s="26">
        <v>1437</v>
      </c>
      <c r="F56" s="14">
        <v>4875</v>
      </c>
      <c r="G56" s="26"/>
      <c r="H56" s="14"/>
    </row>
    <row r="57" spans="1:8">
      <c r="A57" s="16"/>
      <c r="B57" s="2" t="s">
        <v>8</v>
      </c>
      <c r="C57" s="26">
        <v>1218</v>
      </c>
      <c r="D57" s="14">
        <v>5608</v>
      </c>
      <c r="E57" s="26">
        <v>1190</v>
      </c>
      <c r="F57" s="14">
        <v>6065</v>
      </c>
      <c r="G57" s="26"/>
      <c r="H57" s="14"/>
    </row>
    <row r="58" spans="1:8">
      <c r="A58" s="16"/>
      <c r="B58" s="2" t="s">
        <v>9</v>
      </c>
      <c r="C58" s="26">
        <v>1363</v>
      </c>
      <c r="D58" s="14">
        <v>6971</v>
      </c>
      <c r="E58" s="26">
        <v>1423</v>
      </c>
      <c r="F58" s="14">
        <v>7488</v>
      </c>
      <c r="G58" s="26"/>
      <c r="H58" s="14"/>
    </row>
    <row r="59" spans="1:8">
      <c r="A59" s="16"/>
      <c r="B59" s="2" t="s">
        <v>10</v>
      </c>
      <c r="C59" s="26">
        <v>1231</v>
      </c>
      <c r="D59" s="14">
        <v>8202</v>
      </c>
      <c r="E59" s="26">
        <v>1350</v>
      </c>
      <c r="F59" s="14">
        <v>8838</v>
      </c>
      <c r="G59" s="26"/>
      <c r="H59" s="14"/>
    </row>
    <row r="60" spans="1:8">
      <c r="A60" s="16"/>
      <c r="B60" s="2" t="s">
        <v>11</v>
      </c>
      <c r="C60" s="26">
        <v>820</v>
      </c>
      <c r="D60" s="14">
        <v>9022</v>
      </c>
      <c r="E60" s="26">
        <v>884</v>
      </c>
      <c r="F60" s="14">
        <v>9722</v>
      </c>
      <c r="G60" s="26"/>
      <c r="H60" s="14"/>
    </row>
    <row r="61" spans="1:8">
      <c r="A61" s="16"/>
      <c r="B61" s="2" t="s">
        <v>12</v>
      </c>
      <c r="C61" s="26">
        <v>1401</v>
      </c>
      <c r="D61" s="14">
        <v>10423</v>
      </c>
      <c r="E61" s="26">
        <v>1390</v>
      </c>
      <c r="F61" s="14">
        <v>11112</v>
      </c>
      <c r="G61" s="26"/>
      <c r="H61" s="14"/>
    </row>
    <row r="62" spans="1:8">
      <c r="A62" s="16"/>
      <c r="B62" s="2" t="s">
        <v>13</v>
      </c>
      <c r="C62" s="26">
        <v>1345</v>
      </c>
      <c r="D62" s="14">
        <v>11768</v>
      </c>
      <c r="E62" s="26">
        <v>1340</v>
      </c>
      <c r="F62" s="14">
        <v>12452</v>
      </c>
      <c r="G62" s="26"/>
      <c r="H62" s="14"/>
    </row>
    <row r="63" spans="1:8">
      <c r="A63" s="16"/>
      <c r="B63" s="2" t="s">
        <v>14</v>
      </c>
      <c r="C63" s="26">
        <v>1174</v>
      </c>
      <c r="D63" s="14">
        <v>12942</v>
      </c>
      <c r="E63" s="26">
        <v>1149</v>
      </c>
      <c r="F63" s="14">
        <v>13601</v>
      </c>
      <c r="G63" s="26"/>
      <c r="H63" s="14"/>
    </row>
    <row r="64" spans="1:8">
      <c r="A64" s="16"/>
      <c r="B64" s="2" t="s">
        <v>15</v>
      </c>
      <c r="C64" s="26">
        <v>959</v>
      </c>
      <c r="D64" s="14">
        <v>13901</v>
      </c>
      <c r="E64" s="26">
        <v>923</v>
      </c>
      <c r="F64" s="14">
        <v>14524</v>
      </c>
      <c r="G64" s="26"/>
      <c r="H64" s="14"/>
    </row>
    <row r="65" spans="1:22">
      <c r="A65" s="1"/>
      <c r="B65" s="2"/>
      <c r="C65" s="25"/>
      <c r="D65" s="25"/>
      <c r="E65" s="25"/>
      <c r="F65" s="25"/>
      <c r="G65" s="25"/>
      <c r="H65" s="25"/>
    </row>
    <row r="66" spans="1:22">
      <c r="A66" s="1"/>
      <c r="C66" s="25"/>
      <c r="D66" s="25"/>
      <c r="E66" s="25"/>
      <c r="F66" s="25"/>
      <c r="G66" s="25"/>
      <c r="H66" s="25"/>
      <c r="I66" s="23"/>
    </row>
    <row r="67" spans="1:22">
      <c r="A67" s="9"/>
      <c r="C67" s="7">
        <f t="shared" ref="C67:H67" si="3">C51</f>
        <v>2017</v>
      </c>
      <c r="D67" s="7">
        <f t="shared" si="3"/>
        <v>2017</v>
      </c>
      <c r="E67" s="7">
        <f t="shared" si="3"/>
        <v>2018</v>
      </c>
      <c r="F67" s="7">
        <f t="shared" si="3"/>
        <v>2018</v>
      </c>
      <c r="G67" s="7">
        <f t="shared" si="3"/>
        <v>2019</v>
      </c>
      <c r="H67" s="7">
        <f t="shared" si="3"/>
        <v>2019</v>
      </c>
      <c r="I67" s="23"/>
    </row>
    <row r="68" spans="1:22" ht="22.5">
      <c r="A68" s="9" t="s">
        <v>24</v>
      </c>
      <c r="B68" s="10"/>
      <c r="C68" s="11" t="s">
        <v>1</v>
      </c>
      <c r="D68" s="11" t="s">
        <v>2</v>
      </c>
      <c r="E68" s="11" t="s">
        <v>1</v>
      </c>
      <c r="F68" s="11" t="s">
        <v>2</v>
      </c>
      <c r="G68" s="11" t="s">
        <v>1</v>
      </c>
      <c r="H68" s="11" t="s">
        <v>2</v>
      </c>
      <c r="I68" s="23"/>
    </row>
    <row r="69" spans="1:22">
      <c r="A69" s="298" t="s">
        <v>16</v>
      </c>
      <c r="B69" s="2" t="s">
        <v>4</v>
      </c>
      <c r="C69" s="26">
        <v>13383</v>
      </c>
      <c r="D69" s="14">
        <v>13383</v>
      </c>
      <c r="E69" s="26">
        <v>14047</v>
      </c>
      <c r="F69" s="14">
        <v>14047</v>
      </c>
      <c r="G69" s="26">
        <v>12899.074713890461</v>
      </c>
      <c r="H69" s="14">
        <v>12899.074713890461</v>
      </c>
      <c r="I69" s="23"/>
    </row>
    <row r="70" spans="1:22">
      <c r="A70" s="298"/>
      <c r="B70" s="2" t="s">
        <v>17</v>
      </c>
      <c r="C70" s="26">
        <v>10937</v>
      </c>
      <c r="D70" s="14">
        <v>24320</v>
      </c>
      <c r="E70" s="26">
        <v>11549</v>
      </c>
      <c r="F70" s="14">
        <v>25596</v>
      </c>
      <c r="G70" s="26">
        <v>11338.567614043372</v>
      </c>
      <c r="H70" s="14">
        <v>24237.642327933834</v>
      </c>
      <c r="I70" s="23"/>
    </row>
    <row r="71" spans="1:22">
      <c r="A71" s="298"/>
      <c r="B71" s="2" t="s">
        <v>6</v>
      </c>
      <c r="C71" s="26">
        <v>14997</v>
      </c>
      <c r="D71" s="14">
        <v>39317</v>
      </c>
      <c r="E71" s="26">
        <v>13641</v>
      </c>
      <c r="F71" s="14">
        <v>39237</v>
      </c>
      <c r="G71" s="26">
        <v>13958.974544039254</v>
      </c>
      <c r="H71" s="14">
        <v>38196.616871973092</v>
      </c>
      <c r="I71" s="23"/>
    </row>
    <row r="72" spans="1:22">
      <c r="A72" s="19"/>
      <c r="B72" s="2" t="s">
        <v>7</v>
      </c>
      <c r="C72" s="26">
        <v>15812</v>
      </c>
      <c r="D72" s="14">
        <v>55129</v>
      </c>
      <c r="E72" s="26">
        <v>15105</v>
      </c>
      <c r="F72" s="14">
        <v>54342</v>
      </c>
      <c r="G72" s="26"/>
      <c r="H72" s="14"/>
      <c r="I72" s="23"/>
    </row>
    <row r="73" spans="1:22">
      <c r="A73" s="20"/>
      <c r="B73" s="2" t="s">
        <v>8</v>
      </c>
      <c r="C73" s="26">
        <v>15386</v>
      </c>
      <c r="D73" s="14">
        <v>70515</v>
      </c>
      <c r="E73" s="26">
        <v>13913</v>
      </c>
      <c r="F73" s="14">
        <v>68255</v>
      </c>
      <c r="G73" s="26"/>
      <c r="H73" s="14"/>
      <c r="I73" s="23"/>
    </row>
    <row r="74" spans="1:22">
      <c r="A74" s="19"/>
      <c r="B74" s="2" t="s">
        <v>9</v>
      </c>
      <c r="C74" s="26">
        <v>16443</v>
      </c>
      <c r="D74" s="14">
        <v>86958</v>
      </c>
      <c r="E74" s="26">
        <v>16413</v>
      </c>
      <c r="F74" s="14">
        <v>84668</v>
      </c>
      <c r="G74" s="26"/>
      <c r="H74" s="14"/>
      <c r="I74" s="23"/>
    </row>
    <row r="75" spans="1:22">
      <c r="A75" s="19"/>
      <c r="B75" s="2" t="s">
        <v>10</v>
      </c>
      <c r="C75" s="26">
        <v>16070</v>
      </c>
      <c r="D75" s="14">
        <v>103028</v>
      </c>
      <c r="E75" s="26">
        <v>15772</v>
      </c>
      <c r="F75" s="14">
        <v>100440</v>
      </c>
      <c r="G75" s="26"/>
      <c r="H75" s="14"/>
      <c r="I75" s="23"/>
      <c r="K75" s="27"/>
      <c r="L75" s="27"/>
      <c r="M75" s="27"/>
      <c r="N75" s="27"/>
      <c r="O75" s="27"/>
      <c r="Q75" s="27"/>
      <c r="R75" s="27"/>
      <c r="S75" s="27"/>
      <c r="T75" s="27"/>
      <c r="U75" s="27"/>
      <c r="V75" s="27"/>
    </row>
    <row r="76" spans="1:22">
      <c r="A76" s="19"/>
      <c r="B76" s="2" t="s">
        <v>11</v>
      </c>
      <c r="C76" s="26">
        <v>10028</v>
      </c>
      <c r="D76" s="14">
        <v>113056</v>
      </c>
      <c r="E76" s="26">
        <v>9633</v>
      </c>
      <c r="F76" s="14">
        <v>110073</v>
      </c>
      <c r="G76" s="26"/>
      <c r="H76" s="14"/>
      <c r="I76" s="23"/>
      <c r="K76" s="27"/>
      <c r="L76" s="27"/>
      <c r="M76" s="27"/>
      <c r="N76" s="27"/>
      <c r="O76" s="27"/>
      <c r="Q76" s="27"/>
      <c r="R76" s="27"/>
      <c r="S76" s="27"/>
      <c r="T76" s="27"/>
      <c r="U76" s="27"/>
      <c r="V76" s="27"/>
    </row>
    <row r="77" spans="1:22">
      <c r="A77" s="19"/>
      <c r="B77" s="2" t="s">
        <v>12</v>
      </c>
      <c r="C77" s="26">
        <v>17039</v>
      </c>
      <c r="D77" s="14">
        <v>130095</v>
      </c>
      <c r="E77" s="26">
        <v>15745</v>
      </c>
      <c r="F77" s="14">
        <v>125818</v>
      </c>
      <c r="G77" s="26"/>
      <c r="H77" s="14"/>
      <c r="I77" s="23"/>
      <c r="K77" s="27"/>
      <c r="L77" s="27"/>
      <c r="M77" s="27"/>
      <c r="N77" s="27"/>
      <c r="O77" s="27"/>
      <c r="Q77" s="27"/>
      <c r="R77" s="27"/>
      <c r="S77" s="27"/>
      <c r="T77" s="27"/>
      <c r="U77" s="27"/>
      <c r="V77" s="27"/>
    </row>
    <row r="78" spans="1:22">
      <c r="A78" s="19"/>
      <c r="B78" s="2" t="s">
        <v>13</v>
      </c>
      <c r="C78" s="26">
        <v>16529</v>
      </c>
      <c r="D78" s="14">
        <v>146624</v>
      </c>
      <c r="E78" s="26">
        <v>15876</v>
      </c>
      <c r="F78" s="14">
        <v>141694</v>
      </c>
      <c r="G78" s="26"/>
      <c r="H78" s="14"/>
      <c r="I78" s="23"/>
      <c r="K78" s="27"/>
      <c r="L78" s="27"/>
      <c r="M78" s="27"/>
      <c r="N78" s="27"/>
      <c r="O78" s="27"/>
      <c r="Q78" s="27"/>
      <c r="R78" s="27"/>
      <c r="S78" s="27"/>
      <c r="T78" s="27"/>
      <c r="U78" s="27"/>
      <c r="V78" s="27"/>
    </row>
    <row r="79" spans="1:22">
      <c r="A79" s="19"/>
      <c r="B79" s="2" t="s">
        <v>14</v>
      </c>
      <c r="C79" s="26">
        <v>14795</v>
      </c>
      <c r="D79" s="14">
        <v>161419</v>
      </c>
      <c r="E79" s="26">
        <v>13194</v>
      </c>
      <c r="F79" s="14">
        <v>154888</v>
      </c>
      <c r="G79" s="26"/>
      <c r="H79" s="14"/>
      <c r="I79" s="23"/>
      <c r="K79" s="27"/>
      <c r="L79" s="27"/>
      <c r="M79" s="27"/>
      <c r="N79" s="27"/>
      <c r="O79" s="27"/>
      <c r="Q79" s="27"/>
      <c r="R79" s="27"/>
      <c r="S79" s="27"/>
      <c r="T79" s="27"/>
      <c r="U79" s="27"/>
      <c r="V79" s="27"/>
    </row>
    <row r="80" spans="1:22">
      <c r="A80" s="19"/>
      <c r="B80" s="2" t="s">
        <v>15</v>
      </c>
      <c r="C80" s="26">
        <v>12145</v>
      </c>
      <c r="D80" s="14">
        <v>173564</v>
      </c>
      <c r="E80" s="26">
        <v>10063</v>
      </c>
      <c r="F80" s="14">
        <v>164951</v>
      </c>
      <c r="G80" s="26"/>
      <c r="H80" s="14"/>
      <c r="K80" s="27"/>
      <c r="L80" s="27"/>
      <c r="M80" s="27"/>
      <c r="N80" s="27"/>
      <c r="O80" s="27"/>
      <c r="Q80" s="27"/>
      <c r="R80" s="27"/>
      <c r="S80" s="27"/>
      <c r="T80" s="27"/>
      <c r="U80" s="27"/>
      <c r="V80" s="27"/>
    </row>
    <row r="81" spans="1:22">
      <c r="B81" s="2"/>
      <c r="C81" s="28"/>
      <c r="D81" s="28"/>
      <c r="E81" s="28"/>
      <c r="F81" s="28"/>
      <c r="G81" s="28"/>
      <c r="H81" s="28"/>
      <c r="K81" s="27"/>
      <c r="L81" s="27"/>
      <c r="M81" s="27"/>
      <c r="N81" s="27"/>
      <c r="O81" s="27"/>
      <c r="Q81" s="27"/>
      <c r="R81" s="27"/>
      <c r="S81" s="27"/>
      <c r="T81" s="27"/>
      <c r="U81" s="27"/>
      <c r="V81" s="27"/>
    </row>
    <row r="82" spans="1:22">
      <c r="C82" s="28"/>
      <c r="D82" s="28"/>
      <c r="E82" s="28"/>
      <c r="F82" s="28"/>
      <c r="G82" s="28"/>
      <c r="H82" s="28"/>
      <c r="K82" s="27"/>
      <c r="L82" s="27"/>
      <c r="M82" s="27"/>
      <c r="N82" s="27"/>
      <c r="O82" s="27"/>
      <c r="Q82" s="27"/>
      <c r="R82" s="27"/>
      <c r="S82" s="27"/>
      <c r="T82" s="27"/>
      <c r="U82" s="27"/>
      <c r="V82" s="27"/>
    </row>
    <row r="83" spans="1:22">
      <c r="A83" s="9"/>
      <c r="C83" s="7">
        <f t="shared" ref="C83:H83" si="4">C67</f>
        <v>2017</v>
      </c>
      <c r="D83" s="7">
        <f t="shared" si="4"/>
        <v>2017</v>
      </c>
      <c r="E83" s="7">
        <f t="shared" si="4"/>
        <v>2018</v>
      </c>
      <c r="F83" s="7">
        <f t="shared" si="4"/>
        <v>2018</v>
      </c>
      <c r="G83" s="7">
        <f t="shared" si="4"/>
        <v>2019</v>
      </c>
      <c r="H83" s="7">
        <f t="shared" si="4"/>
        <v>2019</v>
      </c>
      <c r="K83" s="27"/>
      <c r="L83" s="27"/>
      <c r="M83" s="27"/>
      <c r="N83" s="27"/>
      <c r="O83" s="27"/>
      <c r="Q83" s="27"/>
      <c r="R83" s="27"/>
      <c r="S83" s="27"/>
      <c r="T83" s="27"/>
      <c r="U83" s="27"/>
      <c r="V83" s="27"/>
    </row>
    <row r="84" spans="1:22" ht="12.75" customHeight="1">
      <c r="A84" s="9" t="s">
        <v>24</v>
      </c>
      <c r="B84" s="10"/>
      <c r="C84" s="11" t="s">
        <v>1</v>
      </c>
      <c r="D84" s="11" t="s">
        <v>2</v>
      </c>
      <c r="E84" s="11" t="s">
        <v>1</v>
      </c>
      <c r="F84" s="11" t="s">
        <v>2</v>
      </c>
      <c r="G84" s="11" t="s">
        <v>1</v>
      </c>
      <c r="H84" s="11" t="s">
        <v>2</v>
      </c>
      <c r="K84" s="27"/>
      <c r="L84" s="27"/>
      <c r="M84" s="27"/>
      <c r="N84" s="27"/>
      <c r="O84" s="27"/>
      <c r="Q84" s="27"/>
      <c r="R84" s="27"/>
      <c r="S84" s="27"/>
      <c r="T84" s="27"/>
      <c r="U84" s="27"/>
      <c r="V84" s="27"/>
    </row>
    <row r="85" spans="1:22">
      <c r="A85" s="298" t="s">
        <v>19</v>
      </c>
      <c r="B85" s="2" t="s">
        <v>4</v>
      </c>
      <c r="C85" s="29">
        <v>7.4422775162519619</v>
      </c>
      <c r="D85" s="30">
        <v>7.4422775162519619</v>
      </c>
      <c r="E85" s="29">
        <v>9.2546451199544375</v>
      </c>
      <c r="F85" s="30">
        <v>9.2546451199544375</v>
      </c>
      <c r="G85" s="29">
        <v>9.5271174658492317</v>
      </c>
      <c r="H85" s="30">
        <v>9.5271174658492317</v>
      </c>
      <c r="K85" s="27"/>
      <c r="L85" s="27"/>
      <c r="M85" s="27"/>
      <c r="N85" s="27"/>
      <c r="O85" s="27"/>
      <c r="Q85" s="27"/>
      <c r="R85" s="27"/>
      <c r="S85" s="27"/>
      <c r="T85" s="27"/>
      <c r="U85" s="27"/>
      <c r="V85" s="27"/>
    </row>
    <row r="86" spans="1:22">
      <c r="A86" s="298"/>
      <c r="B86" s="2" t="s">
        <v>17</v>
      </c>
      <c r="C86" s="29">
        <v>7.8906464295510652</v>
      </c>
      <c r="D86" s="30">
        <v>7.6439144736842106</v>
      </c>
      <c r="E86" s="29">
        <v>8.7626634340635547</v>
      </c>
      <c r="F86" s="30">
        <v>9.0326613533364597</v>
      </c>
      <c r="G86" s="29">
        <v>8.5458766308353695</v>
      </c>
      <c r="H86" s="30">
        <v>9.0680849657845481</v>
      </c>
      <c r="K86" s="27"/>
      <c r="L86" s="27"/>
      <c r="M86" s="27"/>
      <c r="N86" s="27"/>
      <c r="O86" s="27"/>
      <c r="Q86" s="27"/>
      <c r="R86" s="27"/>
      <c r="S86" s="27"/>
      <c r="T86" s="27"/>
      <c r="U86" s="27"/>
      <c r="V86" s="27"/>
    </row>
    <row r="87" spans="1:22">
      <c r="A87" s="298"/>
      <c r="B87" s="2" t="s">
        <v>6</v>
      </c>
      <c r="C87" s="29">
        <v>8.1216243248649729</v>
      </c>
      <c r="D87" s="30">
        <v>7.8261311900704529</v>
      </c>
      <c r="E87" s="29">
        <v>8.2545267942232972</v>
      </c>
      <c r="F87" s="30">
        <v>8.7621377781175926</v>
      </c>
      <c r="G87" s="29">
        <v>9.6636396588030529</v>
      </c>
      <c r="H87" s="30">
        <v>9.2857307543446428</v>
      </c>
    </row>
    <row r="88" spans="1:22">
      <c r="A88" s="19"/>
      <c r="B88" s="2" t="s">
        <v>7</v>
      </c>
      <c r="C88" s="29">
        <v>8.3038198836326842</v>
      </c>
      <c r="D88" s="30">
        <v>7.9631409965716768</v>
      </c>
      <c r="E88" s="29">
        <v>9.5134061569016879</v>
      </c>
      <c r="F88" s="30">
        <v>8.9709616870928564</v>
      </c>
      <c r="G88" s="29"/>
      <c r="H88" s="30"/>
    </row>
    <row r="89" spans="1:22">
      <c r="A89" s="20" t="s">
        <v>18</v>
      </c>
      <c r="B89" s="2" t="s">
        <v>8</v>
      </c>
      <c r="C89" s="29">
        <v>7.9162875341219294</v>
      </c>
      <c r="D89" s="30">
        <v>7.9529178189037788</v>
      </c>
      <c r="E89" s="29">
        <v>8.5531517285991523</v>
      </c>
      <c r="F89" s="30">
        <v>8.8857959123873709</v>
      </c>
      <c r="G89" s="29"/>
      <c r="H89" s="30"/>
    </row>
    <row r="90" spans="1:22">
      <c r="A90" s="19"/>
      <c r="B90" s="2" t="s">
        <v>9</v>
      </c>
      <c r="C90" s="29">
        <v>8.2892416225749557</v>
      </c>
      <c r="D90" s="30">
        <v>8.0165137192667721</v>
      </c>
      <c r="E90" s="29">
        <v>8.6699567416072618</v>
      </c>
      <c r="F90" s="30">
        <v>8.8439552133037278</v>
      </c>
      <c r="G90" s="29"/>
      <c r="H90" s="30"/>
    </row>
    <row r="91" spans="1:22">
      <c r="A91" s="19"/>
      <c r="B91" s="2" t="s">
        <v>10</v>
      </c>
      <c r="C91" s="29">
        <v>7.6602364654635959</v>
      </c>
      <c r="D91" s="30">
        <v>7.9609426563652592</v>
      </c>
      <c r="E91" s="29">
        <v>8.5594724828810538</v>
      </c>
      <c r="F91" s="30">
        <v>8.7992831541218628</v>
      </c>
      <c r="G91" s="29"/>
      <c r="H91" s="30"/>
      <c r="K91" s="12"/>
      <c r="L91" s="12"/>
      <c r="M91" s="12"/>
      <c r="N91" s="12"/>
      <c r="O91" s="12"/>
      <c r="Q91" s="27"/>
      <c r="R91" s="27"/>
      <c r="S91" s="27"/>
      <c r="T91" s="27"/>
      <c r="U91" s="27"/>
      <c r="V91" s="27"/>
    </row>
    <row r="92" spans="1:22">
      <c r="A92" s="19"/>
      <c r="B92" s="2" t="s">
        <v>11</v>
      </c>
      <c r="C92" s="29">
        <v>8.1771041084962111</v>
      </c>
      <c r="D92" s="30">
        <v>7.9801160486838381</v>
      </c>
      <c r="E92" s="29">
        <v>9.1767881241565465</v>
      </c>
      <c r="F92" s="30">
        <v>8.8323203692095245</v>
      </c>
      <c r="G92" s="29"/>
      <c r="H92" s="30"/>
      <c r="K92" s="12"/>
      <c r="L92" s="12"/>
      <c r="M92" s="12"/>
      <c r="N92" s="12"/>
      <c r="O92" s="12"/>
      <c r="Q92" s="27"/>
      <c r="R92" s="27"/>
      <c r="S92" s="27"/>
      <c r="T92" s="27"/>
      <c r="U92" s="27"/>
      <c r="V92" s="27"/>
    </row>
    <row r="93" spans="1:22">
      <c r="A93" s="19"/>
      <c r="B93" s="2" t="s">
        <v>12</v>
      </c>
      <c r="C93" s="29">
        <v>8.2223135160514111</v>
      </c>
      <c r="D93" s="30">
        <v>8.0118375033629263</v>
      </c>
      <c r="E93" s="29">
        <v>8.828199428389965</v>
      </c>
      <c r="F93" s="30">
        <v>8.8318046702379629</v>
      </c>
      <c r="G93" s="29"/>
      <c r="H93" s="30"/>
      <c r="K93" s="12"/>
      <c r="L93" s="12"/>
      <c r="M93" s="12"/>
      <c r="N93" s="12"/>
      <c r="O93" s="12"/>
      <c r="Q93" s="27"/>
      <c r="R93" s="27"/>
      <c r="S93" s="27"/>
      <c r="T93" s="27"/>
      <c r="U93" s="27"/>
      <c r="V93" s="27"/>
    </row>
    <row r="94" spans="1:22">
      <c r="A94" s="19"/>
      <c r="B94" s="2" t="s">
        <v>13</v>
      </c>
      <c r="C94" s="29">
        <v>8.1372133825397786</v>
      </c>
      <c r="D94" s="30">
        <v>8.0259711916193801</v>
      </c>
      <c r="E94" s="29">
        <v>8.4404132023179645</v>
      </c>
      <c r="F94" s="30">
        <v>8.7879515011221354</v>
      </c>
      <c r="G94" s="29"/>
      <c r="H94" s="30"/>
      <c r="K94" s="12"/>
      <c r="L94" s="12"/>
      <c r="M94" s="12"/>
      <c r="N94" s="12"/>
      <c r="O94" s="12"/>
      <c r="Q94" s="27"/>
      <c r="R94" s="27"/>
      <c r="S94" s="27"/>
      <c r="T94" s="27"/>
      <c r="U94" s="27"/>
      <c r="V94" s="27"/>
    </row>
    <row r="95" spans="1:22">
      <c r="A95" s="19"/>
      <c r="B95" s="2" t="s">
        <v>14</v>
      </c>
      <c r="C95" s="29">
        <v>7.9351132139236222</v>
      </c>
      <c r="D95" s="30">
        <v>8.017643523996556</v>
      </c>
      <c r="E95" s="29">
        <v>8.7085038653933609</v>
      </c>
      <c r="F95" s="30">
        <v>8.7811838231496306</v>
      </c>
      <c r="G95" s="29"/>
      <c r="H95" s="30"/>
      <c r="K95" s="12"/>
      <c r="L95" s="12"/>
      <c r="M95" s="12"/>
      <c r="N95" s="12"/>
      <c r="O95" s="12"/>
      <c r="Q95" s="27"/>
      <c r="R95" s="27"/>
      <c r="S95" s="27"/>
      <c r="T95" s="27"/>
      <c r="U95" s="27"/>
      <c r="V95" s="27"/>
    </row>
    <row r="96" spans="1:22">
      <c r="A96" s="19"/>
      <c r="B96" s="2" t="s">
        <v>15</v>
      </c>
      <c r="C96" s="29">
        <v>7.8962536023054755</v>
      </c>
      <c r="D96" s="30">
        <v>8.0091493627710815</v>
      </c>
      <c r="E96" s="29">
        <v>9.172215045215145</v>
      </c>
      <c r="F96" s="30">
        <v>8.8050390722093219</v>
      </c>
      <c r="G96" s="29"/>
      <c r="H96" s="30"/>
      <c r="I96" s="23"/>
      <c r="K96" s="12"/>
      <c r="L96" s="12"/>
      <c r="M96" s="12"/>
      <c r="N96" s="12"/>
      <c r="O96" s="12"/>
      <c r="Q96" s="27"/>
      <c r="R96" s="27"/>
      <c r="S96" s="27"/>
      <c r="T96" s="27"/>
      <c r="U96" s="27"/>
      <c r="V96" s="27"/>
    </row>
    <row r="97" spans="2:22">
      <c r="B97" s="2"/>
      <c r="I97" s="23"/>
      <c r="K97" s="12"/>
      <c r="L97" s="12"/>
      <c r="M97" s="12"/>
      <c r="N97" s="12"/>
      <c r="O97" s="12"/>
      <c r="Q97" s="27"/>
      <c r="R97" s="27"/>
      <c r="S97" s="27"/>
      <c r="T97" s="27"/>
      <c r="U97" s="27"/>
      <c r="V97" s="27"/>
    </row>
    <row r="98" spans="2:22">
      <c r="I98" s="23"/>
      <c r="K98" s="12"/>
      <c r="L98" s="12"/>
      <c r="M98" s="12"/>
      <c r="N98" s="12"/>
      <c r="O98" s="12"/>
      <c r="Q98" s="27"/>
      <c r="R98" s="27"/>
      <c r="S98" s="27"/>
      <c r="T98" s="27"/>
      <c r="U98" s="27"/>
      <c r="V98" s="27"/>
    </row>
    <row r="99" spans="2:22">
      <c r="I99" s="23"/>
      <c r="K99" s="12"/>
      <c r="L99" s="12"/>
      <c r="M99" s="12"/>
      <c r="N99" s="12"/>
      <c r="O99" s="12"/>
      <c r="Q99" s="27"/>
      <c r="R99" s="27"/>
      <c r="S99" s="27"/>
      <c r="T99" s="27"/>
      <c r="U99" s="27"/>
      <c r="V99" s="27"/>
    </row>
    <row r="100" spans="2:22">
      <c r="I100" s="23"/>
      <c r="J100" s="27"/>
      <c r="K100" s="12"/>
      <c r="L100" s="12"/>
      <c r="M100" s="12"/>
      <c r="N100" s="12"/>
      <c r="O100" s="12"/>
      <c r="Q100" s="27"/>
      <c r="R100" s="27"/>
      <c r="S100" s="27"/>
      <c r="T100" s="27"/>
      <c r="U100" s="27"/>
      <c r="V100" s="27"/>
    </row>
    <row r="101" spans="2:22">
      <c r="J101" s="27"/>
      <c r="K101" s="12"/>
      <c r="L101" s="12"/>
      <c r="M101" s="12"/>
      <c r="N101" s="12"/>
      <c r="O101" s="12"/>
      <c r="Q101" s="27"/>
      <c r="R101" s="27"/>
      <c r="S101" s="27"/>
      <c r="T101" s="27"/>
      <c r="U101" s="27"/>
      <c r="V101" s="27"/>
    </row>
    <row r="102" spans="2:22">
      <c r="J102" s="27"/>
      <c r="K102" s="12"/>
      <c r="L102" s="12"/>
      <c r="M102" s="12"/>
      <c r="N102" s="12"/>
      <c r="O102" s="12"/>
      <c r="Q102" s="27"/>
      <c r="R102" s="27"/>
      <c r="S102" s="27"/>
      <c r="T102" s="27"/>
      <c r="U102" s="27"/>
      <c r="V102" s="27"/>
    </row>
    <row r="103" spans="2:22">
      <c r="J103" s="27"/>
    </row>
    <row r="104" spans="2:22">
      <c r="J104" s="27"/>
    </row>
    <row r="105" spans="2:22">
      <c r="J105" s="27"/>
    </row>
    <row r="106" spans="2:22">
      <c r="J106" s="27"/>
    </row>
    <row r="107" spans="2:22">
      <c r="J107" s="27"/>
    </row>
    <row r="108" spans="2:22">
      <c r="J108" s="27"/>
    </row>
    <row r="109" spans="2:22">
      <c r="J109" s="27"/>
    </row>
    <row r="110" spans="2:22">
      <c r="J110" s="27"/>
    </row>
    <row r="111" spans="2:22">
      <c r="J111" s="27"/>
    </row>
    <row r="116" spans="10:10">
      <c r="J116" s="12"/>
    </row>
    <row r="117" spans="10:10">
      <c r="J117" s="12"/>
    </row>
    <row r="118" spans="10:10">
      <c r="J118" s="12"/>
    </row>
    <row r="119" spans="10:10">
      <c r="J119" s="12"/>
    </row>
    <row r="120" spans="10:10">
      <c r="J120" s="12"/>
    </row>
    <row r="121" spans="10:10">
      <c r="J121" s="12"/>
    </row>
    <row r="122" spans="10:10">
      <c r="J122" s="12"/>
    </row>
    <row r="123" spans="10:10">
      <c r="J123" s="12"/>
    </row>
    <row r="124" spans="10:10">
      <c r="J124" s="12"/>
    </row>
    <row r="125" spans="10:10">
      <c r="J125" s="12"/>
    </row>
    <row r="126" spans="10:10">
      <c r="J126" s="12"/>
    </row>
    <row r="127" spans="10:10">
      <c r="J127" s="12"/>
    </row>
    <row r="180" ht="12.75" customHeight="1"/>
  </sheetData>
  <mergeCells count="6">
    <mergeCell ref="A85:A87"/>
    <mergeCell ref="A5:A7"/>
    <mergeCell ref="A21:A23"/>
    <mergeCell ref="A37:A39"/>
    <mergeCell ref="A53:A55"/>
    <mergeCell ref="A69:A7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5"/>
  <sheetViews>
    <sheetView workbookViewId="0">
      <selection activeCell="J16" sqref="J16"/>
    </sheetView>
  </sheetViews>
  <sheetFormatPr baseColWidth="10" defaultRowHeight="15"/>
  <cols>
    <col min="1" max="1" width="40.140625" style="177" customWidth="1"/>
    <col min="2" max="4" width="11.7109375" style="177" customWidth="1"/>
    <col min="5" max="5" width="4.42578125" style="195" customWidth="1"/>
    <col min="6" max="7" width="15.7109375" style="177" customWidth="1"/>
    <col min="8" max="256" width="11.42578125" style="177"/>
    <col min="257" max="257" width="40.140625" style="177" customWidth="1"/>
    <col min="258" max="260" width="11.7109375" style="177" customWidth="1"/>
    <col min="261" max="261" width="4.42578125" style="177" customWidth="1"/>
    <col min="262" max="263" width="15.7109375" style="177" customWidth="1"/>
    <col min="264" max="512" width="11.42578125" style="177"/>
    <col min="513" max="513" width="40.140625" style="177" customWidth="1"/>
    <col min="514" max="516" width="11.7109375" style="177" customWidth="1"/>
    <col min="517" max="517" width="4.42578125" style="177" customWidth="1"/>
    <col min="518" max="519" width="15.7109375" style="177" customWidth="1"/>
    <col min="520" max="768" width="11.42578125" style="177"/>
    <col min="769" max="769" width="40.140625" style="177" customWidth="1"/>
    <col min="770" max="772" width="11.7109375" style="177" customWidth="1"/>
    <col min="773" max="773" width="4.42578125" style="177" customWidth="1"/>
    <col min="774" max="775" width="15.7109375" style="177" customWidth="1"/>
    <col min="776" max="1024" width="11.42578125" style="177"/>
    <col min="1025" max="1025" width="40.140625" style="177" customWidth="1"/>
    <col min="1026" max="1028" width="11.7109375" style="177" customWidth="1"/>
    <col min="1029" max="1029" width="4.42578125" style="177" customWidth="1"/>
    <col min="1030" max="1031" width="15.7109375" style="177" customWidth="1"/>
    <col min="1032" max="1280" width="11.42578125" style="177"/>
    <col min="1281" max="1281" width="40.140625" style="177" customWidth="1"/>
    <col min="1282" max="1284" width="11.7109375" style="177" customWidth="1"/>
    <col min="1285" max="1285" width="4.42578125" style="177" customWidth="1"/>
    <col min="1286" max="1287" width="15.7109375" style="177" customWidth="1"/>
    <col min="1288" max="1536" width="11.42578125" style="177"/>
    <col min="1537" max="1537" width="40.140625" style="177" customWidth="1"/>
    <col min="1538" max="1540" width="11.7109375" style="177" customWidth="1"/>
    <col min="1541" max="1541" width="4.42578125" style="177" customWidth="1"/>
    <col min="1542" max="1543" width="15.7109375" style="177" customWidth="1"/>
    <col min="1544" max="1792" width="11.42578125" style="177"/>
    <col min="1793" max="1793" width="40.140625" style="177" customWidth="1"/>
    <col min="1794" max="1796" width="11.7109375" style="177" customWidth="1"/>
    <col min="1797" max="1797" width="4.42578125" style="177" customWidth="1"/>
    <col min="1798" max="1799" width="15.7109375" style="177" customWidth="1"/>
    <col min="1800" max="2048" width="11.42578125" style="177"/>
    <col min="2049" max="2049" width="40.140625" style="177" customWidth="1"/>
    <col min="2050" max="2052" width="11.7109375" style="177" customWidth="1"/>
    <col min="2053" max="2053" width="4.42578125" style="177" customWidth="1"/>
    <col min="2054" max="2055" width="15.7109375" style="177" customWidth="1"/>
    <col min="2056" max="2304" width="11.42578125" style="177"/>
    <col min="2305" max="2305" width="40.140625" style="177" customWidth="1"/>
    <col min="2306" max="2308" width="11.7109375" style="177" customWidth="1"/>
    <col min="2309" max="2309" width="4.42578125" style="177" customWidth="1"/>
    <col min="2310" max="2311" width="15.7109375" style="177" customWidth="1"/>
    <col min="2312" max="2560" width="11.42578125" style="177"/>
    <col min="2561" max="2561" width="40.140625" style="177" customWidth="1"/>
    <col min="2562" max="2564" width="11.7109375" style="177" customWidth="1"/>
    <col min="2565" max="2565" width="4.42578125" style="177" customWidth="1"/>
    <col min="2566" max="2567" width="15.7109375" style="177" customWidth="1"/>
    <col min="2568" max="2816" width="11.42578125" style="177"/>
    <col min="2817" max="2817" width="40.140625" style="177" customWidth="1"/>
    <col min="2818" max="2820" width="11.7109375" style="177" customWidth="1"/>
    <col min="2821" max="2821" width="4.42578125" style="177" customWidth="1"/>
    <col min="2822" max="2823" width="15.7109375" style="177" customWidth="1"/>
    <col min="2824" max="3072" width="11.42578125" style="177"/>
    <col min="3073" max="3073" width="40.140625" style="177" customWidth="1"/>
    <col min="3074" max="3076" width="11.7109375" style="177" customWidth="1"/>
    <col min="3077" max="3077" width="4.42578125" style="177" customWidth="1"/>
    <col min="3078" max="3079" width="15.7109375" style="177" customWidth="1"/>
    <col min="3080" max="3328" width="11.42578125" style="177"/>
    <col min="3329" max="3329" width="40.140625" style="177" customWidth="1"/>
    <col min="3330" max="3332" width="11.7109375" style="177" customWidth="1"/>
    <col min="3333" max="3333" width="4.42578125" style="177" customWidth="1"/>
    <col min="3334" max="3335" width="15.7109375" style="177" customWidth="1"/>
    <col min="3336" max="3584" width="11.42578125" style="177"/>
    <col min="3585" max="3585" width="40.140625" style="177" customWidth="1"/>
    <col min="3586" max="3588" width="11.7109375" style="177" customWidth="1"/>
    <col min="3589" max="3589" width="4.42578125" style="177" customWidth="1"/>
    <col min="3590" max="3591" width="15.7109375" style="177" customWidth="1"/>
    <col min="3592" max="3840" width="11.42578125" style="177"/>
    <col min="3841" max="3841" width="40.140625" style="177" customWidth="1"/>
    <col min="3842" max="3844" width="11.7109375" style="177" customWidth="1"/>
    <col min="3845" max="3845" width="4.42578125" style="177" customWidth="1"/>
    <col min="3846" max="3847" width="15.7109375" style="177" customWidth="1"/>
    <col min="3848" max="4096" width="11.42578125" style="177"/>
    <col min="4097" max="4097" width="40.140625" style="177" customWidth="1"/>
    <col min="4098" max="4100" width="11.7109375" style="177" customWidth="1"/>
    <col min="4101" max="4101" width="4.42578125" style="177" customWidth="1"/>
    <col min="4102" max="4103" width="15.7109375" style="177" customWidth="1"/>
    <col min="4104" max="4352" width="11.42578125" style="177"/>
    <col min="4353" max="4353" width="40.140625" style="177" customWidth="1"/>
    <col min="4354" max="4356" width="11.7109375" style="177" customWidth="1"/>
    <col min="4357" max="4357" width="4.42578125" style="177" customWidth="1"/>
    <col min="4358" max="4359" width="15.7109375" style="177" customWidth="1"/>
    <col min="4360" max="4608" width="11.42578125" style="177"/>
    <col min="4609" max="4609" width="40.140625" style="177" customWidth="1"/>
    <col min="4610" max="4612" width="11.7109375" style="177" customWidth="1"/>
    <col min="4613" max="4613" width="4.42578125" style="177" customWidth="1"/>
    <col min="4614" max="4615" width="15.7109375" style="177" customWidth="1"/>
    <col min="4616" max="4864" width="11.42578125" style="177"/>
    <col min="4865" max="4865" width="40.140625" style="177" customWidth="1"/>
    <col min="4866" max="4868" width="11.7109375" style="177" customWidth="1"/>
    <col min="4869" max="4869" width="4.42578125" style="177" customWidth="1"/>
    <col min="4870" max="4871" width="15.7109375" style="177" customWidth="1"/>
    <col min="4872" max="5120" width="11.42578125" style="177"/>
    <col min="5121" max="5121" width="40.140625" style="177" customWidth="1"/>
    <col min="5122" max="5124" width="11.7109375" style="177" customWidth="1"/>
    <col min="5125" max="5125" width="4.42578125" style="177" customWidth="1"/>
    <col min="5126" max="5127" width="15.7109375" style="177" customWidth="1"/>
    <col min="5128" max="5376" width="11.42578125" style="177"/>
    <col min="5377" max="5377" width="40.140625" style="177" customWidth="1"/>
    <col min="5378" max="5380" width="11.7109375" style="177" customWidth="1"/>
    <col min="5381" max="5381" width="4.42578125" style="177" customWidth="1"/>
    <col min="5382" max="5383" width="15.7109375" style="177" customWidth="1"/>
    <col min="5384" max="5632" width="11.42578125" style="177"/>
    <col min="5633" max="5633" width="40.140625" style="177" customWidth="1"/>
    <col min="5634" max="5636" width="11.7109375" style="177" customWidth="1"/>
    <col min="5637" max="5637" width="4.42578125" style="177" customWidth="1"/>
    <col min="5638" max="5639" width="15.7109375" style="177" customWidth="1"/>
    <col min="5640" max="5888" width="11.42578125" style="177"/>
    <col min="5889" max="5889" width="40.140625" style="177" customWidth="1"/>
    <col min="5890" max="5892" width="11.7109375" style="177" customWidth="1"/>
    <col min="5893" max="5893" width="4.42578125" style="177" customWidth="1"/>
    <col min="5894" max="5895" width="15.7109375" style="177" customWidth="1"/>
    <col min="5896" max="6144" width="11.42578125" style="177"/>
    <col min="6145" max="6145" width="40.140625" style="177" customWidth="1"/>
    <col min="6146" max="6148" width="11.7109375" style="177" customWidth="1"/>
    <col min="6149" max="6149" width="4.42578125" style="177" customWidth="1"/>
    <col min="6150" max="6151" width="15.7109375" style="177" customWidth="1"/>
    <col min="6152" max="6400" width="11.42578125" style="177"/>
    <col min="6401" max="6401" width="40.140625" style="177" customWidth="1"/>
    <col min="6402" max="6404" width="11.7109375" style="177" customWidth="1"/>
    <col min="6405" max="6405" width="4.42578125" style="177" customWidth="1"/>
    <col min="6406" max="6407" width="15.7109375" style="177" customWidth="1"/>
    <col min="6408" max="6656" width="11.42578125" style="177"/>
    <col min="6657" max="6657" width="40.140625" style="177" customWidth="1"/>
    <col min="6658" max="6660" width="11.7109375" style="177" customWidth="1"/>
    <col min="6661" max="6661" width="4.42578125" style="177" customWidth="1"/>
    <col min="6662" max="6663" width="15.7109375" style="177" customWidth="1"/>
    <col min="6664" max="6912" width="11.42578125" style="177"/>
    <col min="6913" max="6913" width="40.140625" style="177" customWidth="1"/>
    <col min="6914" max="6916" width="11.7109375" style="177" customWidth="1"/>
    <col min="6917" max="6917" width="4.42578125" style="177" customWidth="1"/>
    <col min="6918" max="6919" width="15.7109375" style="177" customWidth="1"/>
    <col min="6920" max="7168" width="11.42578125" style="177"/>
    <col min="7169" max="7169" width="40.140625" style="177" customWidth="1"/>
    <col min="7170" max="7172" width="11.7109375" style="177" customWidth="1"/>
    <col min="7173" max="7173" width="4.42578125" style="177" customWidth="1"/>
    <col min="7174" max="7175" width="15.7109375" style="177" customWidth="1"/>
    <col min="7176" max="7424" width="11.42578125" style="177"/>
    <col min="7425" max="7425" width="40.140625" style="177" customWidth="1"/>
    <col min="7426" max="7428" width="11.7109375" style="177" customWidth="1"/>
    <col min="7429" max="7429" width="4.42578125" style="177" customWidth="1"/>
    <col min="7430" max="7431" width="15.7109375" style="177" customWidth="1"/>
    <col min="7432" max="7680" width="11.42578125" style="177"/>
    <col min="7681" max="7681" width="40.140625" style="177" customWidth="1"/>
    <col min="7682" max="7684" width="11.7109375" style="177" customWidth="1"/>
    <col min="7685" max="7685" width="4.42578125" style="177" customWidth="1"/>
    <col min="7686" max="7687" width="15.7109375" style="177" customWidth="1"/>
    <col min="7688" max="7936" width="11.42578125" style="177"/>
    <col min="7937" max="7937" width="40.140625" style="177" customWidth="1"/>
    <col min="7938" max="7940" width="11.7109375" style="177" customWidth="1"/>
    <col min="7941" max="7941" width="4.42578125" style="177" customWidth="1"/>
    <col min="7942" max="7943" width="15.7109375" style="177" customWidth="1"/>
    <col min="7944" max="8192" width="11.42578125" style="177"/>
    <col min="8193" max="8193" width="40.140625" style="177" customWidth="1"/>
    <col min="8194" max="8196" width="11.7109375" style="177" customWidth="1"/>
    <col min="8197" max="8197" width="4.42578125" style="177" customWidth="1"/>
    <col min="8198" max="8199" width="15.7109375" style="177" customWidth="1"/>
    <col min="8200" max="8448" width="11.42578125" style="177"/>
    <col min="8449" max="8449" width="40.140625" style="177" customWidth="1"/>
    <col min="8450" max="8452" width="11.7109375" style="177" customWidth="1"/>
    <col min="8453" max="8453" width="4.42578125" style="177" customWidth="1"/>
    <col min="8454" max="8455" width="15.7109375" style="177" customWidth="1"/>
    <col min="8456" max="8704" width="11.42578125" style="177"/>
    <col min="8705" max="8705" width="40.140625" style="177" customWidth="1"/>
    <col min="8706" max="8708" width="11.7109375" style="177" customWidth="1"/>
    <col min="8709" max="8709" width="4.42578125" style="177" customWidth="1"/>
    <col min="8710" max="8711" width="15.7109375" style="177" customWidth="1"/>
    <col min="8712" max="8960" width="11.42578125" style="177"/>
    <col min="8961" max="8961" width="40.140625" style="177" customWidth="1"/>
    <col min="8962" max="8964" width="11.7109375" style="177" customWidth="1"/>
    <col min="8965" max="8965" width="4.42578125" style="177" customWidth="1"/>
    <col min="8966" max="8967" width="15.7109375" style="177" customWidth="1"/>
    <col min="8968" max="9216" width="11.42578125" style="177"/>
    <col min="9217" max="9217" width="40.140625" style="177" customWidth="1"/>
    <col min="9218" max="9220" width="11.7109375" style="177" customWidth="1"/>
    <col min="9221" max="9221" width="4.42578125" style="177" customWidth="1"/>
    <col min="9222" max="9223" width="15.7109375" style="177" customWidth="1"/>
    <col min="9224" max="9472" width="11.42578125" style="177"/>
    <col min="9473" max="9473" width="40.140625" style="177" customWidth="1"/>
    <col min="9474" max="9476" width="11.7109375" style="177" customWidth="1"/>
    <col min="9477" max="9477" width="4.42578125" style="177" customWidth="1"/>
    <col min="9478" max="9479" width="15.7109375" style="177" customWidth="1"/>
    <col min="9480" max="9728" width="11.42578125" style="177"/>
    <col min="9729" max="9729" width="40.140625" style="177" customWidth="1"/>
    <col min="9730" max="9732" width="11.7109375" style="177" customWidth="1"/>
    <col min="9733" max="9733" width="4.42578125" style="177" customWidth="1"/>
    <col min="9734" max="9735" width="15.7109375" style="177" customWidth="1"/>
    <col min="9736" max="9984" width="11.42578125" style="177"/>
    <col min="9985" max="9985" width="40.140625" style="177" customWidth="1"/>
    <col min="9986" max="9988" width="11.7109375" style="177" customWidth="1"/>
    <col min="9989" max="9989" width="4.42578125" style="177" customWidth="1"/>
    <col min="9990" max="9991" width="15.7109375" style="177" customWidth="1"/>
    <col min="9992" max="10240" width="11.42578125" style="177"/>
    <col min="10241" max="10241" width="40.140625" style="177" customWidth="1"/>
    <col min="10242" max="10244" width="11.7109375" style="177" customWidth="1"/>
    <col min="10245" max="10245" width="4.42578125" style="177" customWidth="1"/>
    <col min="10246" max="10247" width="15.7109375" style="177" customWidth="1"/>
    <col min="10248" max="10496" width="11.42578125" style="177"/>
    <col min="10497" max="10497" width="40.140625" style="177" customWidth="1"/>
    <col min="10498" max="10500" width="11.7109375" style="177" customWidth="1"/>
    <col min="10501" max="10501" width="4.42578125" style="177" customWidth="1"/>
    <col min="10502" max="10503" width="15.7109375" style="177" customWidth="1"/>
    <col min="10504" max="10752" width="11.42578125" style="177"/>
    <col min="10753" max="10753" width="40.140625" style="177" customWidth="1"/>
    <col min="10754" max="10756" width="11.7109375" style="177" customWidth="1"/>
    <col min="10757" max="10757" width="4.42578125" style="177" customWidth="1"/>
    <col min="10758" max="10759" width="15.7109375" style="177" customWidth="1"/>
    <col min="10760" max="11008" width="11.42578125" style="177"/>
    <col min="11009" max="11009" width="40.140625" style="177" customWidth="1"/>
    <col min="11010" max="11012" width="11.7109375" style="177" customWidth="1"/>
    <col min="11013" max="11013" width="4.42578125" style="177" customWidth="1"/>
    <col min="11014" max="11015" width="15.7109375" style="177" customWidth="1"/>
    <col min="11016" max="11264" width="11.42578125" style="177"/>
    <col min="11265" max="11265" width="40.140625" style="177" customWidth="1"/>
    <col min="11266" max="11268" width="11.7109375" style="177" customWidth="1"/>
    <col min="11269" max="11269" width="4.42578125" style="177" customWidth="1"/>
    <col min="11270" max="11271" width="15.7109375" style="177" customWidth="1"/>
    <col min="11272" max="11520" width="11.42578125" style="177"/>
    <col min="11521" max="11521" width="40.140625" style="177" customWidth="1"/>
    <col min="11522" max="11524" width="11.7109375" style="177" customWidth="1"/>
    <col min="11525" max="11525" width="4.42578125" style="177" customWidth="1"/>
    <col min="11526" max="11527" width="15.7109375" style="177" customWidth="1"/>
    <col min="11528" max="11776" width="11.42578125" style="177"/>
    <col min="11777" max="11777" width="40.140625" style="177" customWidth="1"/>
    <col min="11778" max="11780" width="11.7109375" style="177" customWidth="1"/>
    <col min="11781" max="11781" width="4.42578125" style="177" customWidth="1"/>
    <col min="11782" max="11783" width="15.7109375" style="177" customWidth="1"/>
    <col min="11784" max="12032" width="11.42578125" style="177"/>
    <col min="12033" max="12033" width="40.140625" style="177" customWidth="1"/>
    <col min="12034" max="12036" width="11.7109375" style="177" customWidth="1"/>
    <col min="12037" max="12037" width="4.42578125" style="177" customWidth="1"/>
    <col min="12038" max="12039" width="15.7109375" style="177" customWidth="1"/>
    <col min="12040" max="12288" width="11.42578125" style="177"/>
    <col min="12289" max="12289" width="40.140625" style="177" customWidth="1"/>
    <col min="12290" max="12292" width="11.7109375" style="177" customWidth="1"/>
    <col min="12293" max="12293" width="4.42578125" style="177" customWidth="1"/>
    <col min="12294" max="12295" width="15.7109375" style="177" customWidth="1"/>
    <col min="12296" max="12544" width="11.42578125" style="177"/>
    <col min="12545" max="12545" width="40.140625" style="177" customWidth="1"/>
    <col min="12546" max="12548" width="11.7109375" style="177" customWidth="1"/>
    <col min="12549" max="12549" width="4.42578125" style="177" customWidth="1"/>
    <col min="12550" max="12551" width="15.7109375" style="177" customWidth="1"/>
    <col min="12552" max="12800" width="11.42578125" style="177"/>
    <col min="12801" max="12801" width="40.140625" style="177" customWidth="1"/>
    <col min="12802" max="12804" width="11.7109375" style="177" customWidth="1"/>
    <col min="12805" max="12805" width="4.42578125" style="177" customWidth="1"/>
    <col min="12806" max="12807" width="15.7109375" style="177" customWidth="1"/>
    <col min="12808" max="13056" width="11.42578125" style="177"/>
    <col min="13057" max="13057" width="40.140625" style="177" customWidth="1"/>
    <col min="13058" max="13060" width="11.7109375" style="177" customWidth="1"/>
    <col min="13061" max="13061" width="4.42578125" style="177" customWidth="1"/>
    <col min="13062" max="13063" width="15.7109375" style="177" customWidth="1"/>
    <col min="13064" max="13312" width="11.42578125" style="177"/>
    <col min="13313" max="13313" width="40.140625" style="177" customWidth="1"/>
    <col min="13314" max="13316" width="11.7109375" style="177" customWidth="1"/>
    <col min="13317" max="13317" width="4.42578125" style="177" customWidth="1"/>
    <col min="13318" max="13319" width="15.7109375" style="177" customWidth="1"/>
    <col min="13320" max="13568" width="11.42578125" style="177"/>
    <col min="13569" max="13569" width="40.140625" style="177" customWidth="1"/>
    <col min="13570" max="13572" width="11.7109375" style="177" customWidth="1"/>
    <col min="13573" max="13573" width="4.42578125" style="177" customWidth="1"/>
    <col min="13574" max="13575" width="15.7109375" style="177" customWidth="1"/>
    <col min="13576" max="13824" width="11.42578125" style="177"/>
    <col min="13825" max="13825" width="40.140625" style="177" customWidth="1"/>
    <col min="13826" max="13828" width="11.7109375" style="177" customWidth="1"/>
    <col min="13829" max="13829" width="4.42578125" style="177" customWidth="1"/>
    <col min="13830" max="13831" width="15.7109375" style="177" customWidth="1"/>
    <col min="13832" max="14080" width="11.42578125" style="177"/>
    <col min="14081" max="14081" width="40.140625" style="177" customWidth="1"/>
    <col min="14082" max="14084" width="11.7109375" style="177" customWidth="1"/>
    <col min="14085" max="14085" width="4.42578125" style="177" customWidth="1"/>
    <col min="14086" max="14087" width="15.7109375" style="177" customWidth="1"/>
    <col min="14088" max="14336" width="11.42578125" style="177"/>
    <col min="14337" max="14337" width="40.140625" style="177" customWidth="1"/>
    <col min="14338" max="14340" width="11.7109375" style="177" customWidth="1"/>
    <col min="14341" max="14341" width="4.42578125" style="177" customWidth="1"/>
    <col min="14342" max="14343" width="15.7109375" style="177" customWidth="1"/>
    <col min="14344" max="14592" width="11.42578125" style="177"/>
    <col min="14593" max="14593" width="40.140625" style="177" customWidth="1"/>
    <col min="14594" max="14596" width="11.7109375" style="177" customWidth="1"/>
    <col min="14597" max="14597" width="4.42578125" style="177" customWidth="1"/>
    <col min="14598" max="14599" width="15.7109375" style="177" customWidth="1"/>
    <col min="14600" max="14848" width="11.42578125" style="177"/>
    <col min="14849" max="14849" width="40.140625" style="177" customWidth="1"/>
    <col min="14850" max="14852" width="11.7109375" style="177" customWidth="1"/>
    <col min="14853" max="14853" width="4.42578125" style="177" customWidth="1"/>
    <col min="14854" max="14855" width="15.7109375" style="177" customWidth="1"/>
    <col min="14856" max="15104" width="11.42578125" style="177"/>
    <col min="15105" max="15105" width="40.140625" style="177" customWidth="1"/>
    <col min="15106" max="15108" width="11.7109375" style="177" customWidth="1"/>
    <col min="15109" max="15109" width="4.42578125" style="177" customWidth="1"/>
    <col min="15110" max="15111" width="15.7109375" style="177" customWidth="1"/>
    <col min="15112" max="15360" width="11.42578125" style="177"/>
    <col min="15361" max="15361" width="40.140625" style="177" customWidth="1"/>
    <col min="15362" max="15364" width="11.7109375" style="177" customWidth="1"/>
    <col min="15365" max="15365" width="4.42578125" style="177" customWidth="1"/>
    <col min="15366" max="15367" width="15.7109375" style="177" customWidth="1"/>
    <col min="15368" max="15616" width="11.42578125" style="177"/>
    <col min="15617" max="15617" width="40.140625" style="177" customWidth="1"/>
    <col min="15618" max="15620" width="11.7109375" style="177" customWidth="1"/>
    <col min="15621" max="15621" width="4.42578125" style="177" customWidth="1"/>
    <col min="15622" max="15623" width="15.7109375" style="177" customWidth="1"/>
    <col min="15624" max="15872" width="11.42578125" style="177"/>
    <col min="15873" max="15873" width="40.140625" style="177" customWidth="1"/>
    <col min="15874" max="15876" width="11.7109375" style="177" customWidth="1"/>
    <col min="15877" max="15877" width="4.42578125" style="177" customWidth="1"/>
    <col min="15878" max="15879" width="15.7109375" style="177" customWidth="1"/>
    <col min="15880" max="16128" width="11.42578125" style="177"/>
    <col min="16129" max="16129" width="40.140625" style="177" customWidth="1"/>
    <col min="16130" max="16132" width="11.7109375" style="177" customWidth="1"/>
    <col min="16133" max="16133" width="4.42578125" style="177" customWidth="1"/>
    <col min="16134" max="16135" width="15.7109375" style="177" customWidth="1"/>
    <col min="16136" max="16384" width="11.42578125" style="177"/>
  </cols>
  <sheetData>
    <row r="1" spans="1:7" ht="20.25" customHeight="1">
      <c r="A1" s="173" t="s">
        <v>176</v>
      </c>
      <c r="B1" s="174"/>
      <c r="C1" s="175"/>
      <c r="D1" s="175"/>
      <c r="E1" s="176"/>
      <c r="F1" s="174"/>
      <c r="G1" s="33"/>
    </row>
    <row r="2" spans="1:7">
      <c r="A2" s="299" t="s">
        <v>177</v>
      </c>
      <c r="B2" s="301">
        <v>2016</v>
      </c>
      <c r="C2" s="301">
        <v>2017</v>
      </c>
      <c r="D2" s="301">
        <v>2018</v>
      </c>
      <c r="E2" s="175"/>
      <c r="F2" s="302">
        <v>2018</v>
      </c>
      <c r="G2" s="302"/>
    </row>
    <row r="3" spans="1:7" ht="38.25">
      <c r="A3" s="300"/>
      <c r="B3" s="301"/>
      <c r="C3" s="301"/>
      <c r="D3" s="301"/>
      <c r="E3" s="178"/>
      <c r="F3" s="179" t="s">
        <v>178</v>
      </c>
      <c r="G3" s="179" t="s">
        <v>179</v>
      </c>
    </row>
    <row r="4" spans="1:7">
      <c r="A4" s="180" t="s">
        <v>180</v>
      </c>
      <c r="B4" s="181">
        <v>71.418000000000006</v>
      </c>
      <c r="C4" s="181">
        <v>63.100999999999999</v>
      </c>
      <c r="D4" s="181">
        <v>46.323</v>
      </c>
      <c r="E4" s="182"/>
      <c r="F4" s="183">
        <v>74.864788201656594</v>
      </c>
      <c r="G4" s="183">
        <v>15.090743835576276</v>
      </c>
    </row>
    <row r="5" spans="1:7">
      <c r="A5" s="184" t="s">
        <v>181</v>
      </c>
      <c r="B5" s="185">
        <v>46.706000000000003</v>
      </c>
      <c r="C5" s="185">
        <v>39.667999999999999</v>
      </c>
      <c r="D5" s="185">
        <v>1.536</v>
      </c>
      <c r="E5" s="185"/>
      <c r="F5" s="186">
        <v>2.4824021474806153</v>
      </c>
      <c r="G5" s="186">
        <v>24.135763670647393</v>
      </c>
    </row>
    <row r="6" spans="1:7">
      <c r="A6" s="184" t="s">
        <v>182</v>
      </c>
      <c r="B6" s="185">
        <v>0</v>
      </c>
      <c r="C6" s="185">
        <v>0</v>
      </c>
      <c r="D6" s="185">
        <v>22.88</v>
      </c>
      <c r="E6" s="185"/>
      <c r="F6" s="186">
        <v>36.977448655179991</v>
      </c>
      <c r="G6" s="186">
        <v>22.079400922548391</v>
      </c>
    </row>
    <row r="7" spans="1:7">
      <c r="A7" s="184" t="s">
        <v>183</v>
      </c>
      <c r="B7" s="185">
        <v>5.1749999999999998</v>
      </c>
      <c r="C7" s="185">
        <v>2.246</v>
      </c>
      <c r="D7" s="185">
        <v>0.14499999999999999</v>
      </c>
      <c r="E7" s="185"/>
      <c r="F7" s="186">
        <v>0.23434134855774033</v>
      </c>
      <c r="G7" s="186">
        <v>4.626675175494575</v>
      </c>
    </row>
    <row r="8" spans="1:7">
      <c r="A8" s="184" t="s">
        <v>184</v>
      </c>
      <c r="B8" s="185">
        <v>19.536999999999999</v>
      </c>
      <c r="C8" s="185">
        <v>21.187000000000001</v>
      </c>
      <c r="D8" s="185">
        <v>21.762</v>
      </c>
      <c r="E8" s="185"/>
      <c r="F8" s="186">
        <v>35.170596050438249</v>
      </c>
      <c r="G8" s="186">
        <v>16.449601269889264</v>
      </c>
    </row>
    <row r="9" spans="1:7">
      <c r="A9" s="180" t="s">
        <v>185</v>
      </c>
      <c r="B9" s="181">
        <v>7.2674457959183661E-2</v>
      </c>
      <c r="C9" s="181">
        <v>7.7528104596354577E-2</v>
      </c>
      <c r="D9" s="181">
        <v>8.0874151633249861E-2</v>
      </c>
      <c r="E9" s="182"/>
      <c r="F9" s="183">
        <v>0.13070453625654449</v>
      </c>
      <c r="G9" s="183">
        <v>1.1458521592678638E-2</v>
      </c>
    </row>
    <row r="10" spans="1:7">
      <c r="A10" s="184" t="s">
        <v>186</v>
      </c>
      <c r="B10" s="185">
        <v>7.2674457959183661E-2</v>
      </c>
      <c r="C10" s="185">
        <v>7.7528104596354577E-2</v>
      </c>
      <c r="D10" s="185">
        <v>8.0874151633249861E-2</v>
      </c>
      <c r="E10" s="185"/>
      <c r="F10" s="186">
        <v>0.13070453625654449</v>
      </c>
      <c r="G10" s="186">
        <v>3.0060218476427314E-2</v>
      </c>
    </row>
    <row r="11" spans="1:7">
      <c r="A11" s="180" t="s">
        <v>187</v>
      </c>
      <c r="B11" s="181">
        <v>12.741433123102542</v>
      </c>
      <c r="C11" s="181">
        <v>13.395962234780329</v>
      </c>
      <c r="D11" s="181">
        <v>15.471676574862991</v>
      </c>
      <c r="E11" s="182"/>
      <c r="F11" s="183">
        <v>25.004507262086861</v>
      </c>
      <c r="G11" s="183">
        <v>5.0821354159901411</v>
      </c>
    </row>
    <row r="12" spans="1:7">
      <c r="A12" s="184" t="s">
        <v>188</v>
      </c>
      <c r="B12" s="185">
        <v>2.1203831667104618</v>
      </c>
      <c r="C12" s="185">
        <v>1.8667003291832498</v>
      </c>
      <c r="D12" s="185">
        <v>1.7118290122458917</v>
      </c>
      <c r="E12" s="185"/>
      <c r="F12" s="186">
        <v>2.7665677188273579</v>
      </c>
      <c r="G12" s="186">
        <v>5</v>
      </c>
    </row>
    <row r="13" spans="1:7">
      <c r="A13" s="184" t="s">
        <v>189</v>
      </c>
      <c r="B13" s="187">
        <v>10.621049956392079</v>
      </c>
      <c r="C13" s="187">
        <v>11.52926190559708</v>
      </c>
      <c r="D13" s="187">
        <v>13.7598475626171</v>
      </c>
      <c r="E13" s="185"/>
      <c r="F13" s="188">
        <v>22.237939543259504</v>
      </c>
      <c r="G13" s="188">
        <v>5.38</v>
      </c>
    </row>
    <row r="14" spans="1:7">
      <c r="A14" s="189" t="s">
        <v>190</v>
      </c>
      <c r="B14" s="190">
        <v>84.232107581061726</v>
      </c>
      <c r="C14" s="190">
        <v>76.57449033937668</v>
      </c>
      <c r="D14" s="190">
        <v>61.875550726496243</v>
      </c>
      <c r="E14" s="191"/>
      <c r="F14" s="192">
        <v>100</v>
      </c>
      <c r="G14" s="193">
        <v>4.6975247673314353</v>
      </c>
    </row>
    <row r="15" spans="1:7">
      <c r="A15" s="194" t="s">
        <v>191</v>
      </c>
      <c r="B15" s="33"/>
      <c r="C15" s="33"/>
      <c r="D15" s="33"/>
      <c r="E15" s="176"/>
      <c r="F15" s="33"/>
      <c r="G15" s="33"/>
    </row>
  </sheetData>
  <mergeCells count="5">
    <mergeCell ref="A2:A3"/>
    <mergeCell ref="B2:B3"/>
    <mergeCell ref="C2:C3"/>
    <mergeCell ref="D2:D3"/>
    <mergeCell ref="F2:G2"/>
  </mergeCells>
  <pageMargins left="0.7" right="0.7" top="0.75" bottom="0.75" header="0.3" footer="0.3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18"/>
  <sheetViews>
    <sheetView workbookViewId="0">
      <selection activeCell="A43" sqref="A43"/>
    </sheetView>
  </sheetViews>
  <sheetFormatPr baseColWidth="10" defaultRowHeight="12.75"/>
  <cols>
    <col min="1" max="1" width="50.85546875" style="33" customWidth="1"/>
    <col min="2" max="30" width="5" style="33" bestFit="1" customWidth="1"/>
    <col min="31" max="256" width="11.42578125" style="33"/>
    <col min="257" max="257" width="50.85546875" style="33" customWidth="1"/>
    <col min="258" max="286" width="5" style="33" bestFit="1" customWidth="1"/>
    <col min="287" max="512" width="11.42578125" style="33"/>
    <col min="513" max="513" width="50.85546875" style="33" customWidth="1"/>
    <col min="514" max="542" width="5" style="33" bestFit="1" customWidth="1"/>
    <col min="543" max="768" width="11.42578125" style="33"/>
    <col min="769" max="769" width="50.85546875" style="33" customWidth="1"/>
    <col min="770" max="798" width="5" style="33" bestFit="1" customWidth="1"/>
    <col min="799" max="1024" width="11.42578125" style="33"/>
    <col min="1025" max="1025" width="50.85546875" style="33" customWidth="1"/>
    <col min="1026" max="1054" width="5" style="33" bestFit="1" customWidth="1"/>
    <col min="1055" max="1280" width="11.42578125" style="33"/>
    <col min="1281" max="1281" width="50.85546875" style="33" customWidth="1"/>
    <col min="1282" max="1310" width="5" style="33" bestFit="1" customWidth="1"/>
    <col min="1311" max="1536" width="11.42578125" style="33"/>
    <col min="1537" max="1537" width="50.85546875" style="33" customWidth="1"/>
    <col min="1538" max="1566" width="5" style="33" bestFit="1" customWidth="1"/>
    <col min="1567" max="1792" width="11.42578125" style="33"/>
    <col min="1793" max="1793" width="50.85546875" style="33" customWidth="1"/>
    <col min="1794" max="1822" width="5" style="33" bestFit="1" customWidth="1"/>
    <col min="1823" max="2048" width="11.42578125" style="33"/>
    <col min="2049" max="2049" width="50.85546875" style="33" customWidth="1"/>
    <col min="2050" max="2078" width="5" style="33" bestFit="1" customWidth="1"/>
    <col min="2079" max="2304" width="11.42578125" style="33"/>
    <col min="2305" max="2305" width="50.85546875" style="33" customWidth="1"/>
    <col min="2306" max="2334" width="5" style="33" bestFit="1" customWidth="1"/>
    <col min="2335" max="2560" width="11.42578125" style="33"/>
    <col min="2561" max="2561" width="50.85546875" style="33" customWidth="1"/>
    <col min="2562" max="2590" width="5" style="33" bestFit="1" customWidth="1"/>
    <col min="2591" max="2816" width="11.42578125" style="33"/>
    <col min="2817" max="2817" width="50.85546875" style="33" customWidth="1"/>
    <col min="2818" max="2846" width="5" style="33" bestFit="1" customWidth="1"/>
    <col min="2847" max="3072" width="11.42578125" style="33"/>
    <col min="3073" max="3073" width="50.85546875" style="33" customWidth="1"/>
    <col min="3074" max="3102" width="5" style="33" bestFit="1" customWidth="1"/>
    <col min="3103" max="3328" width="11.42578125" style="33"/>
    <col min="3329" max="3329" width="50.85546875" style="33" customWidth="1"/>
    <col min="3330" max="3358" width="5" style="33" bestFit="1" customWidth="1"/>
    <col min="3359" max="3584" width="11.42578125" style="33"/>
    <col min="3585" max="3585" width="50.85546875" style="33" customWidth="1"/>
    <col min="3586" max="3614" width="5" style="33" bestFit="1" customWidth="1"/>
    <col min="3615" max="3840" width="11.42578125" style="33"/>
    <col min="3841" max="3841" width="50.85546875" style="33" customWidth="1"/>
    <col min="3842" max="3870" width="5" style="33" bestFit="1" customWidth="1"/>
    <col min="3871" max="4096" width="11.42578125" style="33"/>
    <col min="4097" max="4097" width="50.85546875" style="33" customWidth="1"/>
    <col min="4098" max="4126" width="5" style="33" bestFit="1" customWidth="1"/>
    <col min="4127" max="4352" width="11.42578125" style="33"/>
    <col min="4353" max="4353" width="50.85546875" style="33" customWidth="1"/>
    <col min="4354" max="4382" width="5" style="33" bestFit="1" customWidth="1"/>
    <col min="4383" max="4608" width="11.42578125" style="33"/>
    <col min="4609" max="4609" width="50.85546875" style="33" customWidth="1"/>
    <col min="4610" max="4638" width="5" style="33" bestFit="1" customWidth="1"/>
    <col min="4639" max="4864" width="11.42578125" style="33"/>
    <col min="4865" max="4865" width="50.85546875" style="33" customWidth="1"/>
    <col min="4866" max="4894" width="5" style="33" bestFit="1" customWidth="1"/>
    <col min="4895" max="5120" width="11.42578125" style="33"/>
    <col min="5121" max="5121" width="50.85546875" style="33" customWidth="1"/>
    <col min="5122" max="5150" width="5" style="33" bestFit="1" customWidth="1"/>
    <col min="5151" max="5376" width="11.42578125" style="33"/>
    <col min="5377" max="5377" width="50.85546875" style="33" customWidth="1"/>
    <col min="5378" max="5406" width="5" style="33" bestFit="1" customWidth="1"/>
    <col min="5407" max="5632" width="11.42578125" style="33"/>
    <col min="5633" max="5633" width="50.85546875" style="33" customWidth="1"/>
    <col min="5634" max="5662" width="5" style="33" bestFit="1" customWidth="1"/>
    <col min="5663" max="5888" width="11.42578125" style="33"/>
    <col min="5889" max="5889" width="50.85546875" style="33" customWidth="1"/>
    <col min="5890" max="5918" width="5" style="33" bestFit="1" customWidth="1"/>
    <col min="5919" max="6144" width="11.42578125" style="33"/>
    <col min="6145" max="6145" width="50.85546875" style="33" customWidth="1"/>
    <col min="6146" max="6174" width="5" style="33" bestFit="1" customWidth="1"/>
    <col min="6175" max="6400" width="11.42578125" style="33"/>
    <col min="6401" max="6401" width="50.85546875" style="33" customWidth="1"/>
    <col min="6402" max="6430" width="5" style="33" bestFit="1" customWidth="1"/>
    <col min="6431" max="6656" width="11.42578125" style="33"/>
    <col min="6657" max="6657" width="50.85546875" style="33" customWidth="1"/>
    <col min="6658" max="6686" width="5" style="33" bestFit="1" customWidth="1"/>
    <col min="6687" max="6912" width="11.42578125" style="33"/>
    <col min="6913" max="6913" width="50.85546875" style="33" customWidth="1"/>
    <col min="6914" max="6942" width="5" style="33" bestFit="1" customWidth="1"/>
    <col min="6943" max="7168" width="11.42578125" style="33"/>
    <col min="7169" max="7169" width="50.85546875" style="33" customWidth="1"/>
    <col min="7170" max="7198" width="5" style="33" bestFit="1" customWidth="1"/>
    <col min="7199" max="7424" width="11.42578125" style="33"/>
    <col min="7425" max="7425" width="50.85546875" style="33" customWidth="1"/>
    <col min="7426" max="7454" width="5" style="33" bestFit="1" customWidth="1"/>
    <col min="7455" max="7680" width="11.42578125" style="33"/>
    <col min="7681" max="7681" width="50.85546875" style="33" customWidth="1"/>
    <col min="7682" max="7710" width="5" style="33" bestFit="1" customWidth="1"/>
    <col min="7711" max="7936" width="11.42578125" style="33"/>
    <col min="7937" max="7937" width="50.85546875" style="33" customWidth="1"/>
    <col min="7938" max="7966" width="5" style="33" bestFit="1" customWidth="1"/>
    <col min="7967" max="8192" width="11.42578125" style="33"/>
    <col min="8193" max="8193" width="50.85546875" style="33" customWidth="1"/>
    <col min="8194" max="8222" width="5" style="33" bestFit="1" customWidth="1"/>
    <col min="8223" max="8448" width="11.42578125" style="33"/>
    <col min="8449" max="8449" width="50.85546875" style="33" customWidth="1"/>
    <col min="8450" max="8478" width="5" style="33" bestFit="1" customWidth="1"/>
    <col min="8479" max="8704" width="11.42578125" style="33"/>
    <col min="8705" max="8705" width="50.85546875" style="33" customWidth="1"/>
    <col min="8706" max="8734" width="5" style="33" bestFit="1" customWidth="1"/>
    <col min="8735" max="8960" width="11.42578125" style="33"/>
    <col min="8961" max="8961" width="50.85546875" style="33" customWidth="1"/>
    <col min="8962" max="8990" width="5" style="33" bestFit="1" customWidth="1"/>
    <col min="8991" max="9216" width="11.42578125" style="33"/>
    <col min="9217" max="9217" width="50.85546875" style="33" customWidth="1"/>
    <col min="9218" max="9246" width="5" style="33" bestFit="1" customWidth="1"/>
    <col min="9247" max="9472" width="11.42578125" style="33"/>
    <col min="9473" max="9473" width="50.85546875" style="33" customWidth="1"/>
    <col min="9474" max="9502" width="5" style="33" bestFit="1" customWidth="1"/>
    <col min="9503" max="9728" width="11.42578125" style="33"/>
    <col min="9729" max="9729" width="50.85546875" style="33" customWidth="1"/>
    <col min="9730" max="9758" width="5" style="33" bestFit="1" customWidth="1"/>
    <col min="9759" max="9984" width="11.42578125" style="33"/>
    <col min="9985" max="9985" width="50.85546875" style="33" customWidth="1"/>
    <col min="9986" max="10014" width="5" style="33" bestFit="1" customWidth="1"/>
    <col min="10015" max="10240" width="11.42578125" style="33"/>
    <col min="10241" max="10241" width="50.85546875" style="33" customWidth="1"/>
    <col min="10242" max="10270" width="5" style="33" bestFit="1" customWidth="1"/>
    <col min="10271" max="10496" width="11.42578125" style="33"/>
    <col min="10497" max="10497" width="50.85546875" style="33" customWidth="1"/>
    <col min="10498" max="10526" width="5" style="33" bestFit="1" customWidth="1"/>
    <col min="10527" max="10752" width="11.42578125" style="33"/>
    <col min="10753" max="10753" width="50.85546875" style="33" customWidth="1"/>
    <col min="10754" max="10782" width="5" style="33" bestFit="1" customWidth="1"/>
    <col min="10783" max="11008" width="11.42578125" style="33"/>
    <col min="11009" max="11009" width="50.85546875" style="33" customWidth="1"/>
    <col min="11010" max="11038" width="5" style="33" bestFit="1" customWidth="1"/>
    <col min="11039" max="11264" width="11.42578125" style="33"/>
    <col min="11265" max="11265" width="50.85546875" style="33" customWidth="1"/>
    <col min="11266" max="11294" width="5" style="33" bestFit="1" customWidth="1"/>
    <col min="11295" max="11520" width="11.42578125" style="33"/>
    <col min="11521" max="11521" width="50.85546875" style="33" customWidth="1"/>
    <col min="11522" max="11550" width="5" style="33" bestFit="1" customWidth="1"/>
    <col min="11551" max="11776" width="11.42578125" style="33"/>
    <col min="11777" max="11777" width="50.85546875" style="33" customWidth="1"/>
    <col min="11778" max="11806" width="5" style="33" bestFit="1" customWidth="1"/>
    <col min="11807" max="12032" width="11.42578125" style="33"/>
    <col min="12033" max="12033" width="50.85546875" style="33" customWidth="1"/>
    <col min="12034" max="12062" width="5" style="33" bestFit="1" customWidth="1"/>
    <col min="12063" max="12288" width="11.42578125" style="33"/>
    <col min="12289" max="12289" width="50.85546875" style="33" customWidth="1"/>
    <col min="12290" max="12318" width="5" style="33" bestFit="1" customWidth="1"/>
    <col min="12319" max="12544" width="11.42578125" style="33"/>
    <col min="12545" max="12545" width="50.85546875" style="33" customWidth="1"/>
    <col min="12546" max="12574" width="5" style="33" bestFit="1" customWidth="1"/>
    <col min="12575" max="12800" width="11.42578125" style="33"/>
    <col min="12801" max="12801" width="50.85546875" style="33" customWidth="1"/>
    <col min="12802" max="12830" width="5" style="33" bestFit="1" customWidth="1"/>
    <col min="12831" max="13056" width="11.42578125" style="33"/>
    <col min="13057" max="13057" width="50.85546875" style="33" customWidth="1"/>
    <col min="13058" max="13086" width="5" style="33" bestFit="1" customWidth="1"/>
    <col min="13087" max="13312" width="11.42578125" style="33"/>
    <col min="13313" max="13313" width="50.85546875" style="33" customWidth="1"/>
    <col min="13314" max="13342" width="5" style="33" bestFit="1" customWidth="1"/>
    <col min="13343" max="13568" width="11.42578125" style="33"/>
    <col min="13569" max="13569" width="50.85546875" style="33" customWidth="1"/>
    <col min="13570" max="13598" width="5" style="33" bestFit="1" customWidth="1"/>
    <col min="13599" max="13824" width="11.42578125" style="33"/>
    <col min="13825" max="13825" width="50.85546875" style="33" customWidth="1"/>
    <col min="13826" max="13854" width="5" style="33" bestFit="1" customWidth="1"/>
    <col min="13855" max="14080" width="11.42578125" style="33"/>
    <col min="14081" max="14081" width="50.85546875" style="33" customWidth="1"/>
    <col min="14082" max="14110" width="5" style="33" bestFit="1" customWidth="1"/>
    <col min="14111" max="14336" width="11.42578125" style="33"/>
    <col min="14337" max="14337" width="50.85546875" style="33" customWidth="1"/>
    <col min="14338" max="14366" width="5" style="33" bestFit="1" customWidth="1"/>
    <col min="14367" max="14592" width="11.42578125" style="33"/>
    <col min="14593" max="14593" width="50.85546875" style="33" customWidth="1"/>
    <col min="14594" max="14622" width="5" style="33" bestFit="1" customWidth="1"/>
    <col min="14623" max="14848" width="11.42578125" style="33"/>
    <col min="14849" max="14849" width="50.85546875" style="33" customWidth="1"/>
    <col min="14850" max="14878" width="5" style="33" bestFit="1" customWidth="1"/>
    <col min="14879" max="15104" width="11.42578125" style="33"/>
    <col min="15105" max="15105" width="50.85546875" style="33" customWidth="1"/>
    <col min="15106" max="15134" width="5" style="33" bestFit="1" customWidth="1"/>
    <col min="15135" max="15360" width="11.42578125" style="33"/>
    <col min="15361" max="15361" width="50.85546875" style="33" customWidth="1"/>
    <col min="15362" max="15390" width="5" style="33" bestFit="1" customWidth="1"/>
    <col min="15391" max="15616" width="11.42578125" style="33"/>
    <col min="15617" max="15617" width="50.85546875" style="33" customWidth="1"/>
    <col min="15618" max="15646" width="5" style="33" bestFit="1" customWidth="1"/>
    <col min="15647" max="15872" width="11.42578125" style="33"/>
    <col min="15873" max="15873" width="50.85546875" style="33" customWidth="1"/>
    <col min="15874" max="15902" width="5" style="33" bestFit="1" customWidth="1"/>
    <col min="15903" max="16128" width="11.42578125" style="33"/>
    <col min="16129" max="16129" width="50.85546875" style="33" customWidth="1"/>
    <col min="16130" max="16158" width="5" style="33" bestFit="1" customWidth="1"/>
    <col min="16159" max="16384" width="11.42578125" style="33"/>
  </cols>
  <sheetData>
    <row r="1" spans="1:30" s="196" customFormat="1">
      <c r="B1" s="197">
        <v>1990</v>
      </c>
      <c r="C1" s="198">
        <v>1991</v>
      </c>
      <c r="D1" s="198">
        <v>1992</v>
      </c>
      <c r="E1" s="198">
        <v>1993</v>
      </c>
      <c r="F1" s="198">
        <v>1994</v>
      </c>
      <c r="G1" s="198">
        <v>1995</v>
      </c>
      <c r="H1" s="198">
        <v>1996</v>
      </c>
      <c r="I1" s="198">
        <v>1997</v>
      </c>
      <c r="J1" s="198">
        <v>1998</v>
      </c>
      <c r="K1" s="198">
        <v>1999</v>
      </c>
      <c r="L1" s="198">
        <v>2000</v>
      </c>
      <c r="M1" s="198">
        <v>2001</v>
      </c>
      <c r="N1" s="198">
        <v>2002</v>
      </c>
      <c r="O1" s="198">
        <v>2003</v>
      </c>
      <c r="P1" s="198">
        <v>2004</v>
      </c>
      <c r="Q1" s="198">
        <v>2005</v>
      </c>
      <c r="R1" s="198">
        <v>2006</v>
      </c>
      <c r="S1" s="198">
        <v>2007</v>
      </c>
      <c r="T1" s="198">
        <v>2008</v>
      </c>
      <c r="U1" s="198">
        <v>2009</v>
      </c>
      <c r="V1" s="198">
        <v>2010</v>
      </c>
      <c r="W1" s="198">
        <v>2011</v>
      </c>
      <c r="X1" s="198">
        <v>2012</v>
      </c>
      <c r="Y1" s="198">
        <v>2013</v>
      </c>
      <c r="Z1" s="198">
        <v>2014</v>
      </c>
      <c r="AA1" s="198">
        <v>2015</v>
      </c>
      <c r="AB1" s="198">
        <v>2016</v>
      </c>
      <c r="AC1" s="198">
        <v>2017</v>
      </c>
      <c r="AD1" s="198">
        <v>2018</v>
      </c>
    </row>
    <row r="2" spans="1:30">
      <c r="A2" s="199" t="s">
        <v>192</v>
      </c>
      <c r="B2" s="200">
        <v>37.351606904192948</v>
      </c>
      <c r="C2" s="200">
        <v>39.591520253638947</v>
      </c>
      <c r="D2" s="200">
        <v>58.968597950609592</v>
      </c>
      <c r="E2" s="200">
        <v>81.82538599999998</v>
      </c>
      <c r="F2" s="200">
        <v>103.76660442275306</v>
      </c>
      <c r="G2" s="200">
        <v>100.19872698794943</v>
      </c>
      <c r="H2" s="200">
        <v>96.757456270266289</v>
      </c>
      <c r="I2" s="200">
        <v>108.57876448519892</v>
      </c>
      <c r="J2" s="200">
        <v>106.68635436863232</v>
      </c>
      <c r="K2" s="200">
        <v>100.48342428312571</v>
      </c>
      <c r="L2" s="200">
        <v>97.530005399061011</v>
      </c>
      <c r="M2" s="200">
        <v>101.83344838772267</v>
      </c>
      <c r="N2" s="200">
        <v>106.2252659995312</v>
      </c>
      <c r="O2" s="200">
        <v>92.859641203588268</v>
      </c>
      <c r="P2" s="200">
        <v>90.981092384252747</v>
      </c>
      <c r="Q2" s="200">
        <v>101.08681802651486</v>
      </c>
      <c r="R2" s="200">
        <v>101.16784631560003</v>
      </c>
      <c r="S2" s="200">
        <v>108.81452409999667</v>
      </c>
      <c r="T2" s="200">
        <v>105.19495106933333</v>
      </c>
      <c r="U2" s="200">
        <v>127.18567129124314</v>
      </c>
      <c r="V2" s="200">
        <v>126.59920247266668</v>
      </c>
      <c r="W2" s="200">
        <v>128.42334205091814</v>
      </c>
      <c r="X2" s="200">
        <v>146.63260482679371</v>
      </c>
      <c r="Y2" s="200">
        <v>146.84628435173519</v>
      </c>
      <c r="Z2" s="200">
        <v>129.48085018171182</v>
      </c>
      <c r="AA2" s="200">
        <v>156.68589545315533</v>
      </c>
      <c r="AB2" s="200">
        <v>171.79720627149541</v>
      </c>
      <c r="AC2" s="200">
        <v>155.67181022856499</v>
      </c>
      <c r="AD2" s="200">
        <v>86.468075710198917</v>
      </c>
    </row>
    <row r="3" spans="1:30" s="203" customFormat="1">
      <c r="A3" s="201" t="s">
        <v>193</v>
      </c>
      <c r="B3" s="202">
        <v>4.398187087373211</v>
      </c>
      <c r="C3" s="202">
        <v>4.3288592937345118</v>
      </c>
      <c r="D3" s="202">
        <v>5.084866243410044</v>
      </c>
      <c r="E3" s="202">
        <v>6.7767549911300105</v>
      </c>
      <c r="F3" s="202">
        <v>7.2339402194132125</v>
      </c>
      <c r="G3" s="202">
        <v>6.640118687860717</v>
      </c>
      <c r="H3" s="202">
        <v>6.8527779956206709</v>
      </c>
      <c r="I3" s="202">
        <v>8.043864685770135</v>
      </c>
      <c r="J3" s="202">
        <v>7.6183768831004377</v>
      </c>
      <c r="K3" s="202">
        <v>7.6069693061621866</v>
      </c>
      <c r="L3" s="202">
        <v>7.7382349874092844</v>
      </c>
      <c r="M3" s="202">
        <v>8.9255678901634923</v>
      </c>
      <c r="N3" s="202">
        <v>9.5838890991592827</v>
      </c>
      <c r="O3" s="202">
        <v>8.6676891832298573</v>
      </c>
      <c r="P3" s="202">
        <v>8.5453302547880821</v>
      </c>
      <c r="Q3" s="202">
        <v>9.6058246008815296</v>
      </c>
      <c r="R3" s="202">
        <v>8.7718734784836343</v>
      </c>
      <c r="S3" s="202">
        <v>8.9564445189783495</v>
      </c>
      <c r="T3" s="202">
        <v>9.9123694610393684</v>
      </c>
      <c r="U3" s="202">
        <v>10.764903929896763</v>
      </c>
      <c r="V3" s="202">
        <v>10.246734427277747</v>
      </c>
      <c r="W3" s="202">
        <v>10.927616032780817</v>
      </c>
      <c r="X3" s="202">
        <v>11.625112576698173</v>
      </c>
      <c r="Y3" s="202">
        <v>10.073457174129624</v>
      </c>
      <c r="Z3" s="202">
        <v>7.1933385139265438</v>
      </c>
      <c r="AA3" s="202">
        <v>8.0659561743164758</v>
      </c>
      <c r="AB3" s="202">
        <v>8.1696021904800205</v>
      </c>
      <c r="AC3" s="202">
        <v>8.3359582988387562</v>
      </c>
      <c r="AD3" s="202">
        <v>8.1171008426490996</v>
      </c>
    </row>
    <row r="4" spans="1:30">
      <c r="A4" s="204"/>
    </row>
    <row r="5" spans="1:30">
      <c r="A5" s="199" t="s">
        <v>194</v>
      </c>
      <c r="B5" s="200">
        <v>34.50187290419295</v>
      </c>
      <c r="C5" s="200">
        <v>36.968688253638952</v>
      </c>
      <c r="D5" s="200">
        <v>55.555499950609587</v>
      </c>
      <c r="E5" s="200">
        <v>76.870948999999996</v>
      </c>
      <c r="F5" s="200">
        <v>96.611570422753061</v>
      </c>
      <c r="G5" s="200">
        <v>91.72237398794941</v>
      </c>
      <c r="H5" s="200">
        <v>90.770515270266301</v>
      </c>
      <c r="I5" s="200">
        <v>101.65828748519891</v>
      </c>
      <c r="J5" s="200">
        <v>100.49111136863233</v>
      </c>
      <c r="K5" s="200">
        <v>95.182835283125712</v>
      </c>
      <c r="L5" s="200">
        <v>91.946325399061024</v>
      </c>
      <c r="M5" s="200">
        <v>96.448296359605905</v>
      </c>
      <c r="N5" s="200">
        <v>100.56019399953119</v>
      </c>
      <c r="O5" s="200">
        <v>85.54484220358826</v>
      </c>
      <c r="P5" s="200">
        <v>81.439310384252749</v>
      </c>
      <c r="Q5" s="200">
        <v>89.613567165348186</v>
      </c>
      <c r="R5" s="200">
        <v>85.081261345000016</v>
      </c>
      <c r="S5" s="200">
        <v>87.884773600000003</v>
      </c>
      <c r="T5" s="200">
        <v>82.188192999999998</v>
      </c>
      <c r="U5" s="200">
        <v>101.7184899748698</v>
      </c>
      <c r="V5" s="200">
        <v>97.83280834</v>
      </c>
      <c r="W5" s="200">
        <v>99.56223288000001</v>
      </c>
      <c r="X5" s="200">
        <v>118.65391729999999</v>
      </c>
      <c r="Y5" s="200">
        <v>119.74614339999999</v>
      </c>
      <c r="Z5" s="200">
        <v>102.30708300000001</v>
      </c>
      <c r="AA5" s="200">
        <v>130.66834699217915</v>
      </c>
      <c r="AB5" s="200">
        <v>144.59827742836137</v>
      </c>
      <c r="AC5" s="200">
        <v>125.76749150000001</v>
      </c>
      <c r="AD5" s="200">
        <v>50.167627822590006</v>
      </c>
    </row>
    <row r="6" spans="1:30" s="203" customFormat="1">
      <c r="A6" s="201" t="s">
        <v>195</v>
      </c>
      <c r="B6" s="202">
        <v>7.7355845686812907</v>
      </c>
      <c r="C6" s="202">
        <v>7.0569818681031888</v>
      </c>
      <c r="D6" s="202">
        <v>8.1049642047962092</v>
      </c>
      <c r="E6" s="202">
        <v>9.7526841435518516</v>
      </c>
      <c r="F6" s="202">
        <v>10.396982698818812</v>
      </c>
      <c r="G6" s="202">
        <v>8.9905914883640357</v>
      </c>
      <c r="H6" s="202">
        <v>9.2222372073824523</v>
      </c>
      <c r="I6" s="202">
        <v>11.325588182685065</v>
      </c>
      <c r="J6" s="202">
        <v>10.83078301767566</v>
      </c>
      <c r="K6" s="202">
        <v>11.245409791074794</v>
      </c>
      <c r="L6" s="202">
        <v>12.295774390477117</v>
      </c>
      <c r="M6" s="202">
        <v>15.179709683391629</v>
      </c>
      <c r="N6" s="202">
        <v>17.317443896471417</v>
      </c>
      <c r="O6" s="202">
        <v>16.500305183122627</v>
      </c>
      <c r="P6" s="202">
        <v>16.345895130547774</v>
      </c>
      <c r="Q6" s="202">
        <v>17.963752602697454</v>
      </c>
      <c r="R6" s="202">
        <v>16.2170438182469</v>
      </c>
      <c r="S6" s="202">
        <v>17.624936848075201</v>
      </c>
      <c r="T6" s="202">
        <v>20.504307022012615</v>
      </c>
      <c r="U6" s="202">
        <v>19.012204845692658</v>
      </c>
      <c r="V6" s="202">
        <v>17.484249764926428</v>
      </c>
      <c r="W6" s="202">
        <v>20.595059952496726</v>
      </c>
      <c r="X6" s="202">
        <v>21.091554999768913</v>
      </c>
      <c r="Y6" s="202">
        <v>19.680652580508376</v>
      </c>
      <c r="Z6" s="202">
        <v>17.78944235785081</v>
      </c>
      <c r="AA6" s="202">
        <v>20.45067282769369</v>
      </c>
      <c r="AB6" s="202">
        <v>22.064855184823802</v>
      </c>
      <c r="AC6" s="202">
        <v>24.099160047904192</v>
      </c>
      <c r="AD6" s="202">
        <v>18.86485250698691</v>
      </c>
    </row>
    <row r="11" spans="1:30" ht="15">
      <c r="V11" s="205"/>
      <c r="W11" s="205"/>
      <c r="X11" s="205"/>
      <c r="Y11" s="205"/>
      <c r="Z11" s="205"/>
    </row>
    <row r="12" spans="1:30" ht="15">
      <c r="V12" s="206"/>
      <c r="W12" s="206"/>
      <c r="X12" s="206"/>
      <c r="Y12" s="206"/>
      <c r="Z12" s="206"/>
    </row>
    <row r="13" spans="1:30" ht="15">
      <c r="V13" s="206"/>
      <c r="W13" s="206"/>
      <c r="X13" s="206"/>
      <c r="Y13" s="206"/>
      <c r="Z13" s="206"/>
    </row>
    <row r="14" spans="1:30" ht="15">
      <c r="V14" s="206"/>
      <c r="W14" s="206"/>
      <c r="X14" s="206"/>
      <c r="Y14" s="206"/>
      <c r="Z14" s="206"/>
    </row>
    <row r="15" spans="1:30" ht="15">
      <c r="V15" s="207"/>
      <c r="W15" s="207"/>
      <c r="X15" s="207"/>
      <c r="Y15" s="207"/>
      <c r="Z15" s="207"/>
    </row>
    <row r="16" spans="1:30" ht="15">
      <c r="V16" s="205"/>
      <c r="W16" s="205"/>
      <c r="X16" s="205"/>
      <c r="Y16" s="205"/>
      <c r="Z16" s="205"/>
    </row>
    <row r="17" spans="22:26" ht="15">
      <c r="V17" s="206"/>
      <c r="W17" s="206"/>
      <c r="X17" s="206"/>
      <c r="Y17" s="206"/>
      <c r="Z17" s="206"/>
    </row>
    <row r="18" spans="22:26" ht="15">
      <c r="V18" s="206"/>
      <c r="W18" s="206"/>
      <c r="X18" s="206"/>
      <c r="Y18" s="206"/>
      <c r="Z18" s="20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O15" sqref="O15"/>
    </sheetView>
  </sheetViews>
  <sheetFormatPr baseColWidth="10" defaultRowHeight="12.75"/>
  <cols>
    <col min="1" max="1" width="14" style="33" customWidth="1"/>
    <col min="2" max="16384" width="11.42578125" style="33"/>
  </cols>
  <sheetData>
    <row r="1" spans="1:1">
      <c r="A1" s="80" t="s">
        <v>259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28"/>
  <sheetViews>
    <sheetView workbookViewId="0">
      <pane xSplit="1" ySplit="4" topLeftCell="B38" activePane="bottomRight" state="frozen"/>
      <selection activeCell="A43" sqref="A43"/>
      <selection pane="topRight" activeCell="A43" sqref="A43"/>
      <selection pane="bottomLeft" activeCell="A43" sqref="A43"/>
      <selection pane="bottomRight" activeCell="A43" sqref="A43"/>
    </sheetView>
  </sheetViews>
  <sheetFormatPr baseColWidth="10" defaultRowHeight="12.75"/>
  <cols>
    <col min="1" max="1" width="11.42578125" style="33"/>
    <col min="2" max="2" width="12.85546875" style="33" bestFit="1" customWidth="1"/>
    <col min="3" max="3" width="11.85546875" style="33" bestFit="1" customWidth="1"/>
    <col min="4" max="257" width="11.42578125" style="33"/>
    <col min="258" max="258" width="12.85546875" style="33" bestFit="1" customWidth="1"/>
    <col min="259" max="259" width="11.85546875" style="33" bestFit="1" customWidth="1"/>
    <col min="260" max="513" width="11.42578125" style="33"/>
    <col min="514" max="514" width="12.85546875" style="33" bestFit="1" customWidth="1"/>
    <col min="515" max="515" width="11.85546875" style="33" bestFit="1" customWidth="1"/>
    <col min="516" max="769" width="11.42578125" style="33"/>
    <col min="770" max="770" width="12.85546875" style="33" bestFit="1" customWidth="1"/>
    <col min="771" max="771" width="11.85546875" style="33" bestFit="1" customWidth="1"/>
    <col min="772" max="1025" width="11.42578125" style="33"/>
    <col min="1026" max="1026" width="12.85546875" style="33" bestFit="1" customWidth="1"/>
    <col min="1027" max="1027" width="11.85546875" style="33" bestFit="1" customWidth="1"/>
    <col min="1028" max="1281" width="11.42578125" style="33"/>
    <col min="1282" max="1282" width="12.85546875" style="33" bestFit="1" customWidth="1"/>
    <col min="1283" max="1283" width="11.85546875" style="33" bestFit="1" customWidth="1"/>
    <col min="1284" max="1537" width="11.42578125" style="33"/>
    <col min="1538" max="1538" width="12.85546875" style="33" bestFit="1" customWidth="1"/>
    <col min="1539" max="1539" width="11.85546875" style="33" bestFit="1" customWidth="1"/>
    <col min="1540" max="1793" width="11.42578125" style="33"/>
    <col min="1794" max="1794" width="12.85546875" style="33" bestFit="1" customWidth="1"/>
    <col min="1795" max="1795" width="11.85546875" style="33" bestFit="1" customWidth="1"/>
    <col min="1796" max="2049" width="11.42578125" style="33"/>
    <col min="2050" max="2050" width="12.85546875" style="33" bestFit="1" customWidth="1"/>
    <col min="2051" max="2051" width="11.85546875" style="33" bestFit="1" customWidth="1"/>
    <col min="2052" max="2305" width="11.42578125" style="33"/>
    <col min="2306" max="2306" width="12.85546875" style="33" bestFit="1" customWidth="1"/>
    <col min="2307" max="2307" width="11.85546875" style="33" bestFit="1" customWidth="1"/>
    <col min="2308" max="2561" width="11.42578125" style="33"/>
    <col min="2562" max="2562" width="12.85546875" style="33" bestFit="1" customWidth="1"/>
    <col min="2563" max="2563" width="11.85546875" style="33" bestFit="1" customWidth="1"/>
    <col min="2564" max="2817" width="11.42578125" style="33"/>
    <col min="2818" max="2818" width="12.85546875" style="33" bestFit="1" customWidth="1"/>
    <col min="2819" max="2819" width="11.85546875" style="33" bestFit="1" customWidth="1"/>
    <col min="2820" max="3073" width="11.42578125" style="33"/>
    <col min="3074" max="3074" width="12.85546875" style="33" bestFit="1" customWidth="1"/>
    <col min="3075" max="3075" width="11.85546875" style="33" bestFit="1" customWidth="1"/>
    <col min="3076" max="3329" width="11.42578125" style="33"/>
    <col min="3330" max="3330" width="12.85546875" style="33" bestFit="1" customWidth="1"/>
    <col min="3331" max="3331" width="11.85546875" style="33" bestFit="1" customWidth="1"/>
    <col min="3332" max="3585" width="11.42578125" style="33"/>
    <col min="3586" max="3586" width="12.85546875" style="33" bestFit="1" customWidth="1"/>
    <col min="3587" max="3587" width="11.85546875" style="33" bestFit="1" customWidth="1"/>
    <col min="3588" max="3841" width="11.42578125" style="33"/>
    <col min="3842" max="3842" width="12.85546875" style="33" bestFit="1" customWidth="1"/>
    <col min="3843" max="3843" width="11.85546875" style="33" bestFit="1" customWidth="1"/>
    <col min="3844" max="4097" width="11.42578125" style="33"/>
    <col min="4098" max="4098" width="12.85546875" style="33" bestFit="1" customWidth="1"/>
    <col min="4099" max="4099" width="11.85546875" style="33" bestFit="1" customWidth="1"/>
    <col min="4100" max="4353" width="11.42578125" style="33"/>
    <col min="4354" max="4354" width="12.85546875" style="33" bestFit="1" customWidth="1"/>
    <col min="4355" max="4355" width="11.85546875" style="33" bestFit="1" customWidth="1"/>
    <col min="4356" max="4609" width="11.42578125" style="33"/>
    <col min="4610" max="4610" width="12.85546875" style="33" bestFit="1" customWidth="1"/>
    <col min="4611" max="4611" width="11.85546875" style="33" bestFit="1" customWidth="1"/>
    <col min="4612" max="4865" width="11.42578125" style="33"/>
    <col min="4866" max="4866" width="12.85546875" style="33" bestFit="1" customWidth="1"/>
    <col min="4867" max="4867" width="11.85546875" style="33" bestFit="1" customWidth="1"/>
    <col min="4868" max="5121" width="11.42578125" style="33"/>
    <col min="5122" max="5122" width="12.85546875" style="33" bestFit="1" customWidth="1"/>
    <col min="5123" max="5123" width="11.85546875" style="33" bestFit="1" customWidth="1"/>
    <col min="5124" max="5377" width="11.42578125" style="33"/>
    <col min="5378" max="5378" width="12.85546875" style="33" bestFit="1" customWidth="1"/>
    <col min="5379" max="5379" width="11.85546875" style="33" bestFit="1" customWidth="1"/>
    <col min="5380" max="5633" width="11.42578125" style="33"/>
    <col min="5634" max="5634" width="12.85546875" style="33" bestFit="1" customWidth="1"/>
    <col min="5635" max="5635" width="11.85546875" style="33" bestFit="1" customWidth="1"/>
    <col min="5636" max="5889" width="11.42578125" style="33"/>
    <col min="5890" max="5890" width="12.85546875" style="33" bestFit="1" customWidth="1"/>
    <col min="5891" max="5891" width="11.85546875" style="33" bestFit="1" customWidth="1"/>
    <col min="5892" max="6145" width="11.42578125" style="33"/>
    <col min="6146" max="6146" width="12.85546875" style="33" bestFit="1" customWidth="1"/>
    <col min="6147" max="6147" width="11.85546875" style="33" bestFit="1" customWidth="1"/>
    <col min="6148" max="6401" width="11.42578125" style="33"/>
    <col min="6402" max="6402" width="12.85546875" style="33" bestFit="1" customWidth="1"/>
    <col min="6403" max="6403" width="11.85546875" style="33" bestFit="1" customWidth="1"/>
    <col min="6404" max="6657" width="11.42578125" style="33"/>
    <col min="6658" max="6658" width="12.85546875" style="33" bestFit="1" customWidth="1"/>
    <col min="6659" max="6659" width="11.85546875" style="33" bestFit="1" customWidth="1"/>
    <col min="6660" max="6913" width="11.42578125" style="33"/>
    <col min="6914" max="6914" width="12.85546875" style="33" bestFit="1" customWidth="1"/>
    <col min="6915" max="6915" width="11.85546875" style="33" bestFit="1" customWidth="1"/>
    <col min="6916" max="7169" width="11.42578125" style="33"/>
    <col min="7170" max="7170" width="12.85546875" style="33" bestFit="1" customWidth="1"/>
    <col min="7171" max="7171" width="11.85546875" style="33" bestFit="1" customWidth="1"/>
    <col min="7172" max="7425" width="11.42578125" style="33"/>
    <col min="7426" max="7426" width="12.85546875" style="33" bestFit="1" customWidth="1"/>
    <col min="7427" max="7427" width="11.85546875" style="33" bestFit="1" customWidth="1"/>
    <col min="7428" max="7681" width="11.42578125" style="33"/>
    <col min="7682" max="7682" width="12.85546875" style="33" bestFit="1" customWidth="1"/>
    <col min="7683" max="7683" width="11.85546875" style="33" bestFit="1" customWidth="1"/>
    <col min="7684" max="7937" width="11.42578125" style="33"/>
    <col min="7938" max="7938" width="12.85546875" style="33" bestFit="1" customWidth="1"/>
    <col min="7939" max="7939" width="11.85546875" style="33" bestFit="1" customWidth="1"/>
    <col min="7940" max="8193" width="11.42578125" style="33"/>
    <col min="8194" max="8194" width="12.85546875" style="33" bestFit="1" customWidth="1"/>
    <col min="8195" max="8195" width="11.85546875" style="33" bestFit="1" customWidth="1"/>
    <col min="8196" max="8449" width="11.42578125" style="33"/>
    <col min="8450" max="8450" width="12.85546875" style="33" bestFit="1" customWidth="1"/>
    <col min="8451" max="8451" width="11.85546875" style="33" bestFit="1" customWidth="1"/>
    <col min="8452" max="8705" width="11.42578125" style="33"/>
    <col min="8706" max="8706" width="12.85546875" style="33" bestFit="1" customWidth="1"/>
    <col min="8707" max="8707" width="11.85546875" style="33" bestFit="1" customWidth="1"/>
    <col min="8708" max="8961" width="11.42578125" style="33"/>
    <col min="8962" max="8962" width="12.85546875" style="33" bestFit="1" customWidth="1"/>
    <col min="8963" max="8963" width="11.85546875" style="33" bestFit="1" customWidth="1"/>
    <col min="8964" max="9217" width="11.42578125" style="33"/>
    <col min="9218" max="9218" width="12.85546875" style="33" bestFit="1" customWidth="1"/>
    <col min="9219" max="9219" width="11.85546875" style="33" bestFit="1" customWidth="1"/>
    <col min="9220" max="9473" width="11.42578125" style="33"/>
    <col min="9474" max="9474" width="12.85546875" style="33" bestFit="1" customWidth="1"/>
    <col min="9475" max="9475" width="11.85546875" style="33" bestFit="1" customWidth="1"/>
    <col min="9476" max="9729" width="11.42578125" style="33"/>
    <col min="9730" max="9730" width="12.85546875" style="33" bestFit="1" customWidth="1"/>
    <col min="9731" max="9731" width="11.85546875" style="33" bestFit="1" customWidth="1"/>
    <col min="9732" max="9985" width="11.42578125" style="33"/>
    <col min="9986" max="9986" width="12.85546875" style="33" bestFit="1" customWidth="1"/>
    <col min="9987" max="9987" width="11.85546875" style="33" bestFit="1" customWidth="1"/>
    <col min="9988" max="10241" width="11.42578125" style="33"/>
    <col min="10242" max="10242" width="12.85546875" style="33" bestFit="1" customWidth="1"/>
    <col min="10243" max="10243" width="11.85546875" style="33" bestFit="1" customWidth="1"/>
    <col min="10244" max="10497" width="11.42578125" style="33"/>
    <col min="10498" max="10498" width="12.85546875" style="33" bestFit="1" customWidth="1"/>
    <col min="10499" max="10499" width="11.85546875" style="33" bestFit="1" customWidth="1"/>
    <col min="10500" max="10753" width="11.42578125" style="33"/>
    <col min="10754" max="10754" width="12.85546875" style="33" bestFit="1" customWidth="1"/>
    <col min="10755" max="10755" width="11.85546875" style="33" bestFit="1" customWidth="1"/>
    <col min="10756" max="11009" width="11.42578125" style="33"/>
    <col min="11010" max="11010" width="12.85546875" style="33" bestFit="1" customWidth="1"/>
    <col min="11011" max="11011" width="11.85546875" style="33" bestFit="1" customWidth="1"/>
    <col min="11012" max="11265" width="11.42578125" style="33"/>
    <col min="11266" max="11266" width="12.85546875" style="33" bestFit="1" customWidth="1"/>
    <col min="11267" max="11267" width="11.85546875" style="33" bestFit="1" customWidth="1"/>
    <col min="11268" max="11521" width="11.42578125" style="33"/>
    <col min="11522" max="11522" width="12.85546875" style="33" bestFit="1" customWidth="1"/>
    <col min="11523" max="11523" width="11.85546875" style="33" bestFit="1" customWidth="1"/>
    <col min="11524" max="11777" width="11.42578125" style="33"/>
    <col min="11778" max="11778" width="12.85546875" style="33" bestFit="1" customWidth="1"/>
    <col min="11779" max="11779" width="11.85546875" style="33" bestFit="1" customWidth="1"/>
    <col min="11780" max="12033" width="11.42578125" style="33"/>
    <col min="12034" max="12034" width="12.85546875" style="33" bestFit="1" customWidth="1"/>
    <col min="12035" max="12035" width="11.85546875" style="33" bestFit="1" customWidth="1"/>
    <col min="12036" max="12289" width="11.42578125" style="33"/>
    <col min="12290" max="12290" width="12.85546875" style="33" bestFit="1" customWidth="1"/>
    <col min="12291" max="12291" width="11.85546875" style="33" bestFit="1" customWidth="1"/>
    <col min="12292" max="12545" width="11.42578125" style="33"/>
    <col min="12546" max="12546" width="12.85546875" style="33" bestFit="1" customWidth="1"/>
    <col min="12547" max="12547" width="11.85546875" style="33" bestFit="1" customWidth="1"/>
    <col min="12548" max="12801" width="11.42578125" style="33"/>
    <col min="12802" max="12802" width="12.85546875" style="33" bestFit="1" customWidth="1"/>
    <col min="12803" max="12803" width="11.85546875" style="33" bestFit="1" customWidth="1"/>
    <col min="12804" max="13057" width="11.42578125" style="33"/>
    <col min="13058" max="13058" width="12.85546875" style="33" bestFit="1" customWidth="1"/>
    <col min="13059" max="13059" width="11.85546875" style="33" bestFit="1" customWidth="1"/>
    <col min="13060" max="13313" width="11.42578125" style="33"/>
    <col min="13314" max="13314" width="12.85546875" style="33" bestFit="1" customWidth="1"/>
    <col min="13315" max="13315" width="11.85546875" style="33" bestFit="1" customWidth="1"/>
    <col min="13316" max="13569" width="11.42578125" style="33"/>
    <col min="13570" max="13570" width="12.85546875" style="33" bestFit="1" customWidth="1"/>
    <col min="13571" max="13571" width="11.85546875" style="33" bestFit="1" customWidth="1"/>
    <col min="13572" max="13825" width="11.42578125" style="33"/>
    <col min="13826" max="13826" width="12.85546875" style="33" bestFit="1" customWidth="1"/>
    <col min="13827" max="13827" width="11.85546875" style="33" bestFit="1" customWidth="1"/>
    <col min="13828" max="14081" width="11.42578125" style="33"/>
    <col min="14082" max="14082" width="12.85546875" style="33" bestFit="1" customWidth="1"/>
    <col min="14083" max="14083" width="11.85546875" style="33" bestFit="1" customWidth="1"/>
    <col min="14084" max="14337" width="11.42578125" style="33"/>
    <col min="14338" max="14338" width="12.85546875" style="33" bestFit="1" customWidth="1"/>
    <col min="14339" max="14339" width="11.85546875" style="33" bestFit="1" customWidth="1"/>
    <col min="14340" max="14593" width="11.42578125" style="33"/>
    <col min="14594" max="14594" width="12.85546875" style="33" bestFit="1" customWidth="1"/>
    <col min="14595" max="14595" width="11.85546875" style="33" bestFit="1" customWidth="1"/>
    <col min="14596" max="14849" width="11.42578125" style="33"/>
    <col min="14850" max="14850" width="12.85546875" style="33" bestFit="1" customWidth="1"/>
    <col min="14851" max="14851" width="11.85546875" style="33" bestFit="1" customWidth="1"/>
    <col min="14852" max="15105" width="11.42578125" style="33"/>
    <col min="15106" max="15106" width="12.85546875" style="33" bestFit="1" customWidth="1"/>
    <col min="15107" max="15107" width="11.85546875" style="33" bestFit="1" customWidth="1"/>
    <col min="15108" max="15361" width="11.42578125" style="33"/>
    <col min="15362" max="15362" width="12.85546875" style="33" bestFit="1" customWidth="1"/>
    <col min="15363" max="15363" width="11.85546875" style="33" bestFit="1" customWidth="1"/>
    <col min="15364" max="15617" width="11.42578125" style="33"/>
    <col min="15618" max="15618" width="12.85546875" style="33" bestFit="1" customWidth="1"/>
    <col min="15619" max="15619" width="11.85546875" style="33" bestFit="1" customWidth="1"/>
    <col min="15620" max="15873" width="11.42578125" style="33"/>
    <col min="15874" max="15874" width="12.85546875" style="33" bestFit="1" customWidth="1"/>
    <col min="15875" max="15875" width="11.85546875" style="33" bestFit="1" customWidth="1"/>
    <col min="15876" max="16129" width="11.42578125" style="33"/>
    <col min="16130" max="16130" width="12.85546875" style="33" bestFit="1" customWidth="1"/>
    <col min="16131" max="16131" width="11.85546875" style="33" bestFit="1" customWidth="1"/>
    <col min="16132" max="16384" width="11.42578125" style="33"/>
  </cols>
  <sheetData>
    <row r="1" spans="1:8" ht="15">
      <c r="A1" s="208" t="s">
        <v>196</v>
      </c>
    </row>
    <row r="2" spans="1:8">
      <c r="A2" s="209" t="s">
        <v>197</v>
      </c>
    </row>
    <row r="3" spans="1:8">
      <c r="A3" s="209" t="s">
        <v>198</v>
      </c>
      <c r="B3" s="77"/>
      <c r="C3" s="77"/>
      <c r="D3" s="77"/>
      <c r="E3" s="77"/>
      <c r="F3" s="77"/>
    </row>
    <row r="4" spans="1:8">
      <c r="A4" s="210" t="s">
        <v>199</v>
      </c>
      <c r="B4" s="211" t="s">
        <v>200</v>
      </c>
      <c r="C4" s="211" t="s">
        <v>201</v>
      </c>
      <c r="E4" s="33" t="s">
        <v>202</v>
      </c>
    </row>
    <row r="5" spans="1:8">
      <c r="A5" s="212">
        <v>38504</v>
      </c>
      <c r="B5" s="213">
        <v>46</v>
      </c>
      <c r="C5" s="214">
        <f t="shared" ref="C5:C11" si="0">IF(MONTH($A5)=6,B5,B5+C4)</f>
        <v>46</v>
      </c>
      <c r="E5" s="33" t="s">
        <v>4</v>
      </c>
    </row>
    <row r="6" spans="1:8">
      <c r="A6" s="212">
        <v>38534</v>
      </c>
      <c r="B6" s="213">
        <v>139</v>
      </c>
      <c r="C6" s="214">
        <f t="shared" si="0"/>
        <v>185</v>
      </c>
      <c r="E6" s="33" t="s">
        <v>5</v>
      </c>
    </row>
    <row r="7" spans="1:8">
      <c r="A7" s="212">
        <v>38565</v>
      </c>
      <c r="B7" s="213">
        <v>125</v>
      </c>
      <c r="C7" s="214">
        <f t="shared" si="0"/>
        <v>310</v>
      </c>
      <c r="E7" s="33" t="s">
        <v>6</v>
      </c>
    </row>
    <row r="8" spans="1:8">
      <c r="A8" s="212">
        <v>38596</v>
      </c>
      <c r="B8" s="213">
        <v>116</v>
      </c>
      <c r="C8" s="214">
        <f t="shared" si="0"/>
        <v>426</v>
      </c>
      <c r="E8" s="33" t="s">
        <v>7</v>
      </c>
      <c r="H8" s="215"/>
    </row>
    <row r="9" spans="1:8">
      <c r="A9" s="212">
        <v>38626</v>
      </c>
      <c r="B9" s="213">
        <v>180</v>
      </c>
      <c r="C9" s="214">
        <f t="shared" si="0"/>
        <v>606</v>
      </c>
      <c r="E9" s="33" t="s">
        <v>8</v>
      </c>
    </row>
    <row r="10" spans="1:8">
      <c r="A10" s="212">
        <v>38657</v>
      </c>
      <c r="B10" s="213">
        <v>140</v>
      </c>
      <c r="C10" s="214">
        <f t="shared" si="0"/>
        <v>746</v>
      </c>
      <c r="E10" s="33" t="s">
        <v>9</v>
      </c>
      <c r="H10" s="215"/>
    </row>
    <row r="11" spans="1:8">
      <c r="A11" s="212">
        <v>38687</v>
      </c>
      <c r="B11" s="213">
        <v>205</v>
      </c>
      <c r="C11" s="214">
        <f t="shared" si="0"/>
        <v>951</v>
      </c>
      <c r="E11" s="33" t="s">
        <v>10</v>
      </c>
    </row>
    <row r="12" spans="1:8">
      <c r="A12" s="212">
        <v>38718</v>
      </c>
      <c r="B12" s="213">
        <v>162</v>
      </c>
      <c r="C12" s="214">
        <f>IF(MONTH($A12)=1,B12,B12+C4)</f>
        <v>162</v>
      </c>
      <c r="E12" s="33" t="s">
        <v>203</v>
      </c>
    </row>
    <row r="13" spans="1:8">
      <c r="A13" s="212">
        <v>38749</v>
      </c>
      <c r="B13" s="213">
        <v>145</v>
      </c>
      <c r="C13" s="214">
        <f>IF(MONTH($A13)=1,B13,B13+C12)</f>
        <v>307</v>
      </c>
      <c r="E13" s="33" t="s">
        <v>12</v>
      </c>
    </row>
    <row r="14" spans="1:8">
      <c r="A14" s="212">
        <v>38777</v>
      </c>
      <c r="B14" s="213">
        <v>173</v>
      </c>
      <c r="C14" s="214">
        <f t="shared" ref="C14:C77" si="1">IF(MONTH($A14)=1,B14,B14+C13)</f>
        <v>480</v>
      </c>
      <c r="E14" s="33" t="s">
        <v>13</v>
      </c>
    </row>
    <row r="15" spans="1:8">
      <c r="A15" s="212">
        <v>38808</v>
      </c>
      <c r="B15" s="213">
        <v>166</v>
      </c>
      <c r="C15" s="214">
        <f t="shared" si="1"/>
        <v>646</v>
      </c>
      <c r="E15" s="33" t="s">
        <v>14</v>
      </c>
    </row>
    <row r="16" spans="1:8">
      <c r="A16" s="212">
        <v>38838</v>
      </c>
      <c r="B16" s="213">
        <v>133</v>
      </c>
      <c r="C16" s="214">
        <f t="shared" si="1"/>
        <v>779</v>
      </c>
      <c r="E16" s="33" t="s">
        <v>15</v>
      </c>
    </row>
    <row r="17" spans="1:3">
      <c r="A17" s="212">
        <v>38869</v>
      </c>
      <c r="B17" s="213">
        <v>173</v>
      </c>
      <c r="C17" s="214">
        <f t="shared" si="1"/>
        <v>952</v>
      </c>
    </row>
    <row r="18" spans="1:3">
      <c r="A18" s="212">
        <v>38899</v>
      </c>
      <c r="B18" s="213">
        <v>161</v>
      </c>
      <c r="C18" s="214">
        <f t="shared" si="1"/>
        <v>1113</v>
      </c>
    </row>
    <row r="19" spans="1:3">
      <c r="A19" s="212">
        <v>38930</v>
      </c>
      <c r="B19" s="213">
        <v>133</v>
      </c>
      <c r="C19" s="214">
        <f t="shared" si="1"/>
        <v>1246</v>
      </c>
    </row>
    <row r="20" spans="1:3">
      <c r="A20" s="212">
        <v>38961</v>
      </c>
      <c r="B20" s="213">
        <v>148</v>
      </c>
      <c r="C20" s="214">
        <f t="shared" si="1"/>
        <v>1394</v>
      </c>
    </row>
    <row r="21" spans="1:3">
      <c r="A21" s="212">
        <v>38991</v>
      </c>
      <c r="B21" s="213">
        <v>197</v>
      </c>
      <c r="C21" s="214">
        <f t="shared" si="1"/>
        <v>1591</v>
      </c>
    </row>
    <row r="22" spans="1:3">
      <c r="A22" s="212">
        <v>39022</v>
      </c>
      <c r="B22" s="213">
        <v>224</v>
      </c>
      <c r="C22" s="214">
        <f t="shared" si="1"/>
        <v>1815</v>
      </c>
    </row>
    <row r="23" spans="1:3">
      <c r="A23" s="212">
        <v>39052</v>
      </c>
      <c r="B23" s="213">
        <v>254</v>
      </c>
      <c r="C23" s="214">
        <f t="shared" si="1"/>
        <v>2069</v>
      </c>
    </row>
    <row r="24" spans="1:3">
      <c r="A24" s="212">
        <v>39083</v>
      </c>
      <c r="B24" s="213">
        <v>213</v>
      </c>
      <c r="C24" s="214">
        <f t="shared" si="1"/>
        <v>213</v>
      </c>
    </row>
    <row r="25" spans="1:3">
      <c r="A25" s="212">
        <v>39114</v>
      </c>
      <c r="B25" s="213">
        <v>196</v>
      </c>
      <c r="C25" s="214">
        <f t="shared" si="1"/>
        <v>409</v>
      </c>
    </row>
    <row r="26" spans="1:3">
      <c r="A26" s="212">
        <v>39142</v>
      </c>
      <c r="B26" s="213">
        <v>250</v>
      </c>
      <c r="C26" s="214">
        <f t="shared" si="1"/>
        <v>659</v>
      </c>
    </row>
    <row r="27" spans="1:3">
      <c r="A27" s="212">
        <v>39173</v>
      </c>
      <c r="B27" s="213">
        <v>210</v>
      </c>
      <c r="C27" s="214">
        <f t="shared" si="1"/>
        <v>869</v>
      </c>
    </row>
    <row r="28" spans="1:3">
      <c r="A28" s="212">
        <v>39203</v>
      </c>
      <c r="B28" s="213">
        <v>247</v>
      </c>
      <c r="C28" s="214">
        <f t="shared" si="1"/>
        <v>1116</v>
      </c>
    </row>
    <row r="29" spans="1:3">
      <c r="A29" s="212">
        <v>39234</v>
      </c>
      <c r="B29" s="213">
        <v>261</v>
      </c>
      <c r="C29" s="214">
        <f t="shared" si="1"/>
        <v>1377</v>
      </c>
    </row>
    <row r="30" spans="1:3">
      <c r="A30" s="212">
        <v>39264</v>
      </c>
      <c r="B30" s="213">
        <v>283</v>
      </c>
      <c r="C30" s="214">
        <f t="shared" si="1"/>
        <v>1660</v>
      </c>
    </row>
    <row r="31" spans="1:3">
      <c r="A31" s="212">
        <v>39295</v>
      </c>
      <c r="B31" s="213">
        <v>200</v>
      </c>
      <c r="C31" s="214">
        <f t="shared" si="1"/>
        <v>1860</v>
      </c>
    </row>
    <row r="32" spans="1:3">
      <c r="A32" s="212">
        <v>39326</v>
      </c>
      <c r="B32" s="213">
        <v>184</v>
      </c>
      <c r="C32" s="214">
        <f t="shared" si="1"/>
        <v>2044</v>
      </c>
    </row>
    <row r="33" spans="1:3">
      <c r="A33" s="212">
        <v>39356</v>
      </c>
      <c r="B33" s="213">
        <v>229</v>
      </c>
      <c r="C33" s="214">
        <f t="shared" si="1"/>
        <v>2273</v>
      </c>
    </row>
    <row r="34" spans="1:3">
      <c r="A34" s="212">
        <v>39387</v>
      </c>
      <c r="B34" s="213">
        <v>277</v>
      </c>
      <c r="C34" s="214">
        <f t="shared" si="1"/>
        <v>2550</v>
      </c>
    </row>
    <row r="35" spans="1:3">
      <c r="A35" s="212">
        <v>39417</v>
      </c>
      <c r="B35" s="213">
        <v>333</v>
      </c>
      <c r="C35" s="214">
        <f t="shared" si="1"/>
        <v>2883</v>
      </c>
    </row>
    <row r="36" spans="1:3">
      <c r="A36" s="212">
        <v>39448</v>
      </c>
      <c r="B36" s="213">
        <v>297</v>
      </c>
      <c r="C36" s="214">
        <f t="shared" si="1"/>
        <v>297</v>
      </c>
    </row>
    <row r="37" spans="1:3">
      <c r="A37" s="212">
        <v>39479</v>
      </c>
      <c r="B37" s="213">
        <v>297</v>
      </c>
      <c r="C37" s="214">
        <f t="shared" si="1"/>
        <v>594</v>
      </c>
    </row>
    <row r="38" spans="1:3">
      <c r="A38" s="212">
        <v>39508</v>
      </c>
      <c r="B38" s="213">
        <v>291</v>
      </c>
      <c r="C38" s="214">
        <f t="shared" si="1"/>
        <v>885</v>
      </c>
    </row>
    <row r="39" spans="1:3">
      <c r="A39" s="212">
        <v>39539</v>
      </c>
      <c r="B39" s="213">
        <v>329</v>
      </c>
      <c r="C39" s="214">
        <f t="shared" si="1"/>
        <v>1214</v>
      </c>
    </row>
    <row r="40" spans="1:3">
      <c r="A40" s="212">
        <v>39569</v>
      </c>
      <c r="B40" s="213">
        <v>295</v>
      </c>
      <c r="C40" s="214">
        <f t="shared" si="1"/>
        <v>1509</v>
      </c>
    </row>
    <row r="41" spans="1:3">
      <c r="A41" s="212">
        <v>39600</v>
      </c>
      <c r="B41" s="213">
        <v>283</v>
      </c>
      <c r="C41" s="214">
        <f t="shared" si="1"/>
        <v>1792</v>
      </c>
    </row>
    <row r="42" spans="1:3">
      <c r="A42" s="212">
        <v>39630</v>
      </c>
      <c r="B42" s="213">
        <v>490</v>
      </c>
      <c r="C42" s="214">
        <f t="shared" si="1"/>
        <v>2282</v>
      </c>
    </row>
    <row r="43" spans="1:3">
      <c r="A43" s="212">
        <v>39661</v>
      </c>
      <c r="B43" s="213">
        <v>296</v>
      </c>
      <c r="C43" s="214">
        <f t="shared" si="1"/>
        <v>2578</v>
      </c>
    </row>
    <row r="44" spans="1:3">
      <c r="A44" s="212">
        <v>39692</v>
      </c>
      <c r="B44" s="213">
        <v>268</v>
      </c>
      <c r="C44" s="214">
        <f t="shared" si="1"/>
        <v>2846</v>
      </c>
    </row>
    <row r="45" spans="1:3">
      <c r="A45" s="212">
        <v>39722</v>
      </c>
      <c r="B45" s="213">
        <v>504</v>
      </c>
      <c r="C45" s="214">
        <f t="shared" si="1"/>
        <v>3350</v>
      </c>
    </row>
    <row r="46" spans="1:3">
      <c r="A46" s="212">
        <v>39753</v>
      </c>
      <c r="B46" s="213">
        <v>599</v>
      </c>
      <c r="C46" s="214">
        <f t="shared" si="1"/>
        <v>3949</v>
      </c>
    </row>
    <row r="47" spans="1:3">
      <c r="A47" s="212">
        <v>39783</v>
      </c>
      <c r="B47" s="213">
        <v>729</v>
      </c>
      <c r="C47" s="214">
        <f t="shared" si="1"/>
        <v>4678</v>
      </c>
    </row>
    <row r="48" spans="1:3">
      <c r="A48" s="212">
        <v>39814</v>
      </c>
      <c r="B48" s="213">
        <v>648</v>
      </c>
      <c r="C48" s="214">
        <f t="shared" si="1"/>
        <v>648</v>
      </c>
    </row>
    <row r="49" spans="1:3">
      <c r="A49" s="212">
        <v>39845</v>
      </c>
      <c r="B49" s="213">
        <v>706</v>
      </c>
      <c r="C49" s="214">
        <f t="shared" si="1"/>
        <v>1354</v>
      </c>
    </row>
    <row r="50" spans="1:3">
      <c r="A50" s="212">
        <v>39873</v>
      </c>
      <c r="B50" s="213">
        <v>816</v>
      </c>
      <c r="C50" s="214">
        <f t="shared" si="1"/>
        <v>2170</v>
      </c>
    </row>
    <row r="51" spans="1:3">
      <c r="A51" s="212">
        <v>39904</v>
      </c>
      <c r="B51" s="213">
        <v>867</v>
      </c>
      <c r="C51" s="214">
        <f t="shared" si="1"/>
        <v>3037</v>
      </c>
    </row>
    <row r="52" spans="1:3">
      <c r="A52" s="212">
        <v>39934</v>
      </c>
      <c r="B52" s="213">
        <v>1084</v>
      </c>
      <c r="C52" s="214">
        <f t="shared" si="1"/>
        <v>4121</v>
      </c>
    </row>
    <row r="53" spans="1:3">
      <c r="A53" s="212">
        <v>39965</v>
      </c>
      <c r="B53" s="213">
        <v>1026</v>
      </c>
      <c r="C53" s="214">
        <f t="shared" si="1"/>
        <v>5147</v>
      </c>
    </row>
    <row r="54" spans="1:3">
      <c r="A54" s="212">
        <v>39995</v>
      </c>
      <c r="B54" s="213">
        <v>1374</v>
      </c>
      <c r="C54" s="214">
        <f t="shared" si="1"/>
        <v>6521</v>
      </c>
    </row>
    <row r="55" spans="1:3">
      <c r="A55" s="212">
        <v>40026</v>
      </c>
      <c r="B55" s="213">
        <v>1032</v>
      </c>
      <c r="C55" s="214">
        <f t="shared" si="1"/>
        <v>7553</v>
      </c>
    </row>
    <row r="56" spans="1:3">
      <c r="A56" s="212">
        <v>40057</v>
      </c>
      <c r="B56" s="213">
        <v>653</v>
      </c>
      <c r="C56" s="214">
        <f t="shared" si="1"/>
        <v>8206</v>
      </c>
    </row>
    <row r="57" spans="1:3">
      <c r="A57" s="212">
        <v>40087</v>
      </c>
      <c r="B57" s="213">
        <v>1247</v>
      </c>
      <c r="C57" s="214">
        <f t="shared" si="1"/>
        <v>9453</v>
      </c>
    </row>
    <row r="58" spans="1:3">
      <c r="A58" s="212">
        <v>40118</v>
      </c>
      <c r="B58" s="213">
        <v>968</v>
      </c>
      <c r="C58" s="214">
        <f t="shared" si="1"/>
        <v>10421</v>
      </c>
    </row>
    <row r="59" spans="1:3">
      <c r="A59" s="212">
        <v>40148</v>
      </c>
      <c r="B59" s="213">
        <v>1154</v>
      </c>
      <c r="C59" s="214">
        <f t="shared" si="1"/>
        <v>11575</v>
      </c>
    </row>
    <row r="60" spans="1:3">
      <c r="A60" s="212">
        <v>40179</v>
      </c>
      <c r="B60" s="213">
        <v>1102</v>
      </c>
      <c r="C60" s="214">
        <f t="shared" si="1"/>
        <v>1102</v>
      </c>
    </row>
    <row r="61" spans="1:3">
      <c r="A61" s="212">
        <v>40210</v>
      </c>
      <c r="B61" s="213">
        <v>983</v>
      </c>
      <c r="C61" s="214">
        <f t="shared" si="1"/>
        <v>2085</v>
      </c>
    </row>
    <row r="62" spans="1:3">
      <c r="A62" s="212">
        <v>40238</v>
      </c>
      <c r="B62" s="213">
        <v>937</v>
      </c>
      <c r="C62" s="214">
        <f t="shared" si="1"/>
        <v>3022</v>
      </c>
    </row>
    <row r="63" spans="1:3">
      <c r="A63" s="212">
        <v>40269</v>
      </c>
      <c r="B63" s="213">
        <v>953</v>
      </c>
      <c r="C63" s="214">
        <f t="shared" si="1"/>
        <v>3975</v>
      </c>
    </row>
    <row r="64" spans="1:3">
      <c r="A64" s="212">
        <v>40299</v>
      </c>
      <c r="B64" s="213">
        <v>927</v>
      </c>
      <c r="C64" s="214">
        <f t="shared" si="1"/>
        <v>4902</v>
      </c>
    </row>
    <row r="65" spans="1:3">
      <c r="A65" s="212">
        <v>40330</v>
      </c>
      <c r="B65" s="213">
        <v>866</v>
      </c>
      <c r="C65" s="214">
        <f t="shared" si="1"/>
        <v>5768</v>
      </c>
    </row>
    <row r="66" spans="1:3">
      <c r="A66" s="212">
        <v>40360</v>
      </c>
      <c r="B66" s="213">
        <v>1159</v>
      </c>
      <c r="C66" s="214">
        <f t="shared" si="1"/>
        <v>6927</v>
      </c>
    </row>
    <row r="67" spans="1:3">
      <c r="A67" s="212">
        <v>40391</v>
      </c>
      <c r="B67" s="213">
        <v>730</v>
      </c>
      <c r="C67" s="214">
        <f t="shared" si="1"/>
        <v>7657</v>
      </c>
    </row>
    <row r="68" spans="1:3">
      <c r="A68" s="212">
        <v>40422</v>
      </c>
      <c r="B68" s="213">
        <v>502</v>
      </c>
      <c r="C68" s="214">
        <f t="shared" si="1"/>
        <v>8159</v>
      </c>
    </row>
    <row r="69" spans="1:3">
      <c r="A69" s="212">
        <v>40452</v>
      </c>
      <c r="B69" s="213">
        <v>897</v>
      </c>
      <c r="C69" s="214">
        <f t="shared" si="1"/>
        <v>9056</v>
      </c>
    </row>
    <row r="70" spans="1:3">
      <c r="A70" s="212">
        <v>40483</v>
      </c>
      <c r="B70" s="213">
        <v>802</v>
      </c>
      <c r="C70" s="214">
        <f t="shared" si="1"/>
        <v>9858</v>
      </c>
    </row>
    <row r="71" spans="1:3">
      <c r="A71" s="212">
        <v>40513</v>
      </c>
      <c r="B71" s="213">
        <v>976</v>
      </c>
      <c r="C71" s="214">
        <f t="shared" si="1"/>
        <v>10834</v>
      </c>
    </row>
    <row r="72" spans="1:3">
      <c r="A72" s="212">
        <v>40544</v>
      </c>
      <c r="B72" s="213">
        <v>820</v>
      </c>
      <c r="C72" s="214">
        <f t="shared" si="1"/>
        <v>820</v>
      </c>
    </row>
    <row r="73" spans="1:3">
      <c r="A73" s="212">
        <v>40575</v>
      </c>
      <c r="B73" s="213">
        <v>768</v>
      </c>
      <c r="C73" s="214">
        <f t="shared" si="1"/>
        <v>1588</v>
      </c>
    </row>
    <row r="74" spans="1:3">
      <c r="A74" s="212">
        <v>40603</v>
      </c>
      <c r="B74" s="213">
        <v>733</v>
      </c>
      <c r="C74" s="214">
        <f t="shared" si="1"/>
        <v>2321</v>
      </c>
    </row>
    <row r="75" spans="1:3">
      <c r="A75" s="212">
        <v>40634</v>
      </c>
      <c r="B75" s="213">
        <v>838</v>
      </c>
      <c r="C75" s="214">
        <f t="shared" si="1"/>
        <v>3159</v>
      </c>
    </row>
    <row r="76" spans="1:3">
      <c r="A76" s="212">
        <v>40664</v>
      </c>
      <c r="B76" s="213">
        <v>771</v>
      </c>
      <c r="C76" s="214">
        <f t="shared" si="1"/>
        <v>3930</v>
      </c>
    </row>
    <row r="77" spans="1:3">
      <c r="A77" s="212">
        <v>40695</v>
      </c>
      <c r="B77" s="213">
        <v>809</v>
      </c>
      <c r="C77" s="214">
        <f t="shared" si="1"/>
        <v>4739</v>
      </c>
    </row>
    <row r="78" spans="1:3">
      <c r="A78" s="212">
        <v>40725</v>
      </c>
      <c r="B78" s="213">
        <v>1100</v>
      </c>
      <c r="C78" s="214">
        <f t="shared" ref="C78:C118" si="2">IF(MONTH($A78)=1,B78,B78+C77)</f>
        <v>5839</v>
      </c>
    </row>
    <row r="79" spans="1:3">
      <c r="A79" s="212">
        <v>40756</v>
      </c>
      <c r="B79" s="213">
        <v>733</v>
      </c>
      <c r="C79" s="214">
        <f t="shared" si="2"/>
        <v>6572</v>
      </c>
    </row>
    <row r="80" spans="1:3">
      <c r="A80" s="212">
        <v>40787</v>
      </c>
      <c r="B80" s="213">
        <v>420</v>
      </c>
      <c r="C80" s="214">
        <f t="shared" si="2"/>
        <v>6992</v>
      </c>
    </row>
    <row r="81" spans="1:3">
      <c r="A81" s="212">
        <v>40817</v>
      </c>
      <c r="B81" s="213">
        <v>819</v>
      </c>
      <c r="C81" s="214">
        <f t="shared" si="2"/>
        <v>7811</v>
      </c>
    </row>
    <row r="82" spans="1:3">
      <c r="A82" s="212">
        <v>40848</v>
      </c>
      <c r="B82" s="213">
        <v>995</v>
      </c>
      <c r="C82" s="214">
        <f t="shared" si="2"/>
        <v>8806</v>
      </c>
    </row>
    <row r="83" spans="1:3">
      <c r="A83" s="212">
        <v>40878</v>
      </c>
      <c r="B83" s="213">
        <v>1251</v>
      </c>
      <c r="C83" s="214">
        <f t="shared" si="2"/>
        <v>10057</v>
      </c>
    </row>
    <row r="84" spans="1:3">
      <c r="A84" s="212">
        <v>40909</v>
      </c>
      <c r="B84" s="213">
        <v>938</v>
      </c>
      <c r="C84" s="214">
        <f t="shared" si="2"/>
        <v>938</v>
      </c>
    </row>
    <row r="85" spans="1:3">
      <c r="A85" s="212">
        <v>40940</v>
      </c>
      <c r="B85" s="213">
        <v>1019</v>
      </c>
      <c r="C85" s="214">
        <f t="shared" si="2"/>
        <v>1957</v>
      </c>
    </row>
    <row r="86" spans="1:3">
      <c r="A86" s="212">
        <v>40969</v>
      </c>
      <c r="B86" s="213">
        <v>1109</v>
      </c>
      <c r="C86" s="214">
        <f t="shared" si="2"/>
        <v>3066</v>
      </c>
    </row>
    <row r="87" spans="1:3">
      <c r="A87" s="212">
        <v>41000</v>
      </c>
      <c r="B87" s="213">
        <v>934</v>
      </c>
      <c r="C87" s="214">
        <f t="shared" si="2"/>
        <v>4000</v>
      </c>
    </row>
    <row r="88" spans="1:3">
      <c r="A88" s="212">
        <v>41030</v>
      </c>
      <c r="B88" s="213">
        <v>963</v>
      </c>
      <c r="C88" s="214">
        <f t="shared" si="2"/>
        <v>4963</v>
      </c>
    </row>
    <row r="89" spans="1:3">
      <c r="A89" s="212">
        <v>41061</v>
      </c>
      <c r="B89" s="213">
        <v>1069</v>
      </c>
      <c r="C89" s="214">
        <f t="shared" si="2"/>
        <v>6032</v>
      </c>
    </row>
    <row r="90" spans="1:3">
      <c r="A90" s="212">
        <v>41091</v>
      </c>
      <c r="B90" s="213">
        <v>1092</v>
      </c>
      <c r="C90" s="214">
        <f t="shared" si="2"/>
        <v>7124</v>
      </c>
    </row>
    <row r="91" spans="1:3">
      <c r="A91" s="212">
        <v>41122</v>
      </c>
      <c r="B91" s="213">
        <v>1053</v>
      </c>
      <c r="C91" s="214">
        <f t="shared" si="2"/>
        <v>8177</v>
      </c>
    </row>
    <row r="92" spans="1:3">
      <c r="A92" s="212">
        <v>41153</v>
      </c>
      <c r="B92" s="213">
        <v>693</v>
      </c>
      <c r="C92" s="214">
        <f t="shared" si="2"/>
        <v>8870</v>
      </c>
    </row>
    <row r="93" spans="1:3">
      <c r="A93" s="212">
        <v>41183</v>
      </c>
      <c r="B93" s="213">
        <v>1168</v>
      </c>
      <c r="C93" s="214">
        <f t="shared" si="2"/>
        <v>10038</v>
      </c>
    </row>
    <row r="94" spans="1:3">
      <c r="A94" s="212">
        <v>41214</v>
      </c>
      <c r="B94" s="213">
        <v>1255</v>
      </c>
      <c r="C94" s="214">
        <f t="shared" si="2"/>
        <v>11293</v>
      </c>
    </row>
    <row r="95" spans="1:3">
      <c r="A95" s="212">
        <v>41244</v>
      </c>
      <c r="B95" s="213">
        <v>1254</v>
      </c>
      <c r="C95" s="214">
        <f t="shared" si="2"/>
        <v>12547</v>
      </c>
    </row>
    <row r="96" spans="1:3">
      <c r="A96" s="212">
        <v>41275</v>
      </c>
      <c r="B96" s="213">
        <v>1253</v>
      </c>
      <c r="C96" s="214">
        <f t="shared" si="2"/>
        <v>1253</v>
      </c>
    </row>
    <row r="97" spans="1:3">
      <c r="A97" s="212">
        <v>41306</v>
      </c>
      <c r="B97" s="213">
        <v>1150</v>
      </c>
      <c r="C97" s="214">
        <f t="shared" si="2"/>
        <v>2403</v>
      </c>
    </row>
    <row r="98" spans="1:3">
      <c r="A98" s="212">
        <v>41334</v>
      </c>
      <c r="B98" s="213">
        <v>1434</v>
      </c>
      <c r="C98" s="214">
        <f t="shared" si="2"/>
        <v>3837</v>
      </c>
    </row>
    <row r="99" spans="1:3">
      <c r="A99" s="212">
        <v>41365</v>
      </c>
      <c r="B99" s="213">
        <v>1191</v>
      </c>
      <c r="C99" s="214">
        <f t="shared" si="2"/>
        <v>5028</v>
      </c>
    </row>
    <row r="100" spans="1:3">
      <c r="A100" s="212">
        <v>41395</v>
      </c>
      <c r="B100" s="213">
        <v>1289</v>
      </c>
      <c r="C100" s="214">
        <f t="shared" si="2"/>
        <v>6317</v>
      </c>
    </row>
    <row r="101" spans="1:3">
      <c r="A101" s="212">
        <v>41426</v>
      </c>
      <c r="B101" s="213">
        <v>1351</v>
      </c>
      <c r="C101" s="214">
        <f t="shared" si="2"/>
        <v>7668</v>
      </c>
    </row>
    <row r="102" spans="1:3">
      <c r="A102" s="212">
        <v>41456</v>
      </c>
      <c r="B102" s="213">
        <v>1321</v>
      </c>
      <c r="C102" s="214">
        <f t="shared" si="2"/>
        <v>8989</v>
      </c>
    </row>
    <row r="103" spans="1:3">
      <c r="A103" s="212">
        <v>41487</v>
      </c>
      <c r="B103" s="213">
        <v>1294</v>
      </c>
      <c r="C103" s="214">
        <f t="shared" si="2"/>
        <v>10283</v>
      </c>
    </row>
    <row r="104" spans="1:3">
      <c r="A104" s="212">
        <v>41518</v>
      </c>
      <c r="B104" s="213">
        <v>620</v>
      </c>
      <c r="C104" s="214">
        <f t="shared" si="2"/>
        <v>10903</v>
      </c>
    </row>
    <row r="105" spans="1:3">
      <c r="A105" s="212">
        <v>41548</v>
      </c>
      <c r="B105" s="213">
        <v>1197</v>
      </c>
      <c r="C105" s="214">
        <f t="shared" si="2"/>
        <v>12100</v>
      </c>
    </row>
    <row r="106" spans="1:3">
      <c r="A106" s="212">
        <v>41579</v>
      </c>
      <c r="B106" s="213">
        <v>1234</v>
      </c>
      <c r="C106" s="214">
        <f t="shared" si="2"/>
        <v>13334</v>
      </c>
    </row>
    <row r="107" spans="1:3">
      <c r="A107" s="212">
        <v>41609</v>
      </c>
      <c r="B107" s="213">
        <v>1247</v>
      </c>
      <c r="C107" s="214">
        <f t="shared" si="2"/>
        <v>14581</v>
      </c>
    </row>
    <row r="108" spans="1:3">
      <c r="A108" s="212">
        <v>41640</v>
      </c>
      <c r="B108" s="213">
        <v>1266</v>
      </c>
      <c r="C108" s="214">
        <f t="shared" si="2"/>
        <v>1266</v>
      </c>
    </row>
    <row r="109" spans="1:3">
      <c r="A109" s="212">
        <v>41671</v>
      </c>
      <c r="B109" s="213">
        <v>1092</v>
      </c>
      <c r="C109" s="214">
        <f t="shared" si="2"/>
        <v>2358</v>
      </c>
    </row>
    <row r="110" spans="1:3">
      <c r="A110" s="212">
        <v>41699</v>
      </c>
      <c r="B110" s="213">
        <v>1291</v>
      </c>
      <c r="C110" s="214">
        <f t="shared" si="2"/>
        <v>3649</v>
      </c>
    </row>
    <row r="111" spans="1:3">
      <c r="A111" s="212">
        <v>41730</v>
      </c>
      <c r="B111" s="213">
        <v>1659</v>
      </c>
      <c r="C111" s="214">
        <f t="shared" si="2"/>
        <v>5308</v>
      </c>
    </row>
    <row r="112" spans="1:3">
      <c r="A112" s="212">
        <v>41760</v>
      </c>
      <c r="B112" s="213">
        <v>1225</v>
      </c>
      <c r="C112" s="214">
        <f t="shared" si="2"/>
        <v>6533</v>
      </c>
    </row>
    <row r="113" spans="1:3">
      <c r="A113" s="212">
        <v>41791</v>
      </c>
      <c r="B113" s="213">
        <v>1165</v>
      </c>
      <c r="C113" s="214">
        <f t="shared" si="2"/>
        <v>7698</v>
      </c>
    </row>
    <row r="114" spans="1:3">
      <c r="A114" s="212">
        <v>41821</v>
      </c>
      <c r="B114" s="213">
        <v>1408</v>
      </c>
      <c r="C114" s="214">
        <f t="shared" si="2"/>
        <v>9106</v>
      </c>
    </row>
    <row r="115" spans="1:3">
      <c r="A115" s="212">
        <v>41852</v>
      </c>
      <c r="B115" s="213">
        <v>1289</v>
      </c>
      <c r="C115" s="214">
        <f t="shared" si="2"/>
        <v>10395</v>
      </c>
    </row>
    <row r="116" spans="1:3">
      <c r="A116" s="212">
        <v>41883</v>
      </c>
      <c r="B116" s="213">
        <v>685</v>
      </c>
      <c r="C116" s="214">
        <f t="shared" si="2"/>
        <v>11080</v>
      </c>
    </row>
    <row r="117" spans="1:3">
      <c r="A117" s="212">
        <v>41913</v>
      </c>
      <c r="B117" s="213">
        <v>1203</v>
      </c>
      <c r="C117" s="214">
        <f t="shared" si="2"/>
        <v>12283</v>
      </c>
    </row>
    <row r="118" spans="1:3">
      <c r="A118" s="212">
        <v>41944</v>
      </c>
      <c r="B118" s="213">
        <v>1497</v>
      </c>
      <c r="C118" s="214">
        <f t="shared" si="2"/>
        <v>13780</v>
      </c>
    </row>
    <row r="119" spans="1:3">
      <c r="A119" s="212">
        <v>41974</v>
      </c>
      <c r="B119" s="213">
        <v>1577</v>
      </c>
      <c r="C119" s="214">
        <f>IF(MONTH($A119)=1,B119,B119+C118)</f>
        <v>15357</v>
      </c>
    </row>
    <row r="120" spans="1:3">
      <c r="A120" s="212">
        <v>42005</v>
      </c>
      <c r="B120" s="213">
        <v>1268</v>
      </c>
      <c r="C120" s="214">
        <f>IF(MONTH($A120)=1,B120,B120+C119)</f>
        <v>1268</v>
      </c>
    </row>
    <row r="121" spans="1:3">
      <c r="A121" s="212">
        <v>42036</v>
      </c>
      <c r="B121" s="213">
        <v>1163</v>
      </c>
      <c r="C121" s="214">
        <f>IF(MONTH($A121)=1,B121,B121+C120)</f>
        <v>2431</v>
      </c>
    </row>
    <row r="122" spans="1:3">
      <c r="A122" s="212">
        <v>42064</v>
      </c>
      <c r="B122" s="213">
        <v>1370</v>
      </c>
      <c r="C122" s="214">
        <f>IF(MONTH($A122)=1,B122,B122+C121)</f>
        <v>3801</v>
      </c>
    </row>
    <row r="123" spans="1:3">
      <c r="A123" s="212">
        <v>42095</v>
      </c>
      <c r="B123" s="213">
        <v>1349</v>
      </c>
      <c r="C123" s="214">
        <v>5150</v>
      </c>
    </row>
    <row r="124" spans="1:3">
      <c r="A124" s="212">
        <v>42125</v>
      </c>
      <c r="B124" s="213">
        <v>1474</v>
      </c>
      <c r="C124" s="214">
        <v>6624</v>
      </c>
    </row>
    <row r="125" spans="1:3">
      <c r="A125" s="212">
        <v>42156</v>
      </c>
      <c r="B125" s="213">
        <v>1163</v>
      </c>
      <c r="C125" s="214">
        <v>7787</v>
      </c>
    </row>
    <row r="126" spans="1:3">
      <c r="A126" s="212">
        <v>42186</v>
      </c>
      <c r="B126" s="213">
        <v>1573</v>
      </c>
      <c r="C126" s="214">
        <v>9360</v>
      </c>
    </row>
    <row r="127" spans="1:3">
      <c r="A127" s="212">
        <v>42217</v>
      </c>
      <c r="B127" s="213">
        <v>1217</v>
      </c>
      <c r="C127" s="214">
        <v>10577</v>
      </c>
    </row>
    <row r="128" spans="1:3">
      <c r="A128" s="212">
        <v>42248</v>
      </c>
      <c r="B128" s="213">
        <v>677</v>
      </c>
      <c r="C128" s="214">
        <v>11254</v>
      </c>
    </row>
    <row r="129" spans="1:3">
      <c r="A129" s="212">
        <v>42278</v>
      </c>
      <c r="B129" s="213">
        <v>1308</v>
      </c>
      <c r="C129" s="214">
        <v>12562</v>
      </c>
    </row>
    <row r="130" spans="1:3">
      <c r="A130" s="212">
        <v>42309</v>
      </c>
      <c r="B130" s="213">
        <v>1094</v>
      </c>
      <c r="C130" s="214">
        <v>13656</v>
      </c>
    </row>
    <row r="131" spans="1:3">
      <c r="A131" s="212">
        <v>42339</v>
      </c>
      <c r="B131" s="213">
        <v>1360</v>
      </c>
      <c r="C131" s="214">
        <v>15016</v>
      </c>
    </row>
    <row r="132" spans="1:3">
      <c r="A132" s="212">
        <v>42370</v>
      </c>
      <c r="B132" s="213">
        <v>1466</v>
      </c>
      <c r="C132" s="214">
        <v>1466</v>
      </c>
    </row>
    <row r="133" spans="1:3">
      <c r="A133" s="212">
        <v>42401</v>
      </c>
      <c r="B133" s="213">
        <v>1068</v>
      </c>
      <c r="C133" s="214">
        <v>2534</v>
      </c>
    </row>
    <row r="134" spans="1:3">
      <c r="A134" s="212">
        <v>42430</v>
      </c>
      <c r="B134" s="213">
        <v>1165</v>
      </c>
      <c r="C134" s="214">
        <v>3699</v>
      </c>
    </row>
    <row r="135" spans="1:3">
      <c r="A135" s="212">
        <v>42461</v>
      </c>
      <c r="B135" s="213">
        <v>1297</v>
      </c>
      <c r="C135" s="214">
        <v>4996</v>
      </c>
    </row>
    <row r="136" spans="1:3">
      <c r="A136" s="212">
        <v>42491</v>
      </c>
      <c r="B136" s="213">
        <v>1050</v>
      </c>
      <c r="C136" s="214">
        <v>6046</v>
      </c>
    </row>
    <row r="137" spans="1:3">
      <c r="A137" s="212">
        <v>42522</v>
      </c>
      <c r="B137" s="213">
        <v>1123</v>
      </c>
      <c r="C137" s="214">
        <v>7169</v>
      </c>
    </row>
    <row r="138" spans="1:3">
      <c r="A138" s="212">
        <v>42552</v>
      </c>
      <c r="B138" s="213">
        <v>1349</v>
      </c>
      <c r="C138" s="214">
        <v>8518</v>
      </c>
    </row>
    <row r="139" spans="1:3">
      <c r="A139" s="212">
        <v>42583</v>
      </c>
      <c r="B139" s="213">
        <v>910</v>
      </c>
      <c r="C139" s="214">
        <v>9428</v>
      </c>
    </row>
    <row r="140" spans="1:3">
      <c r="A140" s="212">
        <v>42614</v>
      </c>
      <c r="B140" s="213">
        <v>571</v>
      </c>
      <c r="C140" s="214">
        <v>9999</v>
      </c>
    </row>
    <row r="141" spans="1:3">
      <c r="A141" s="212">
        <v>42644</v>
      </c>
      <c r="B141" s="213">
        <v>982</v>
      </c>
      <c r="C141" s="214">
        <v>10981</v>
      </c>
    </row>
    <row r="142" spans="1:3">
      <c r="A142" s="212">
        <v>42675</v>
      </c>
      <c r="B142" s="213">
        <v>1192</v>
      </c>
      <c r="C142" s="214">
        <v>12173</v>
      </c>
    </row>
    <row r="143" spans="1:3">
      <c r="A143" s="212">
        <v>42705</v>
      </c>
      <c r="B143" s="213">
        <v>1326</v>
      </c>
      <c r="C143" s="214">
        <v>13499</v>
      </c>
    </row>
    <row r="144" spans="1:3">
      <c r="A144" s="212">
        <v>42736</v>
      </c>
      <c r="B144" s="213">
        <v>1103</v>
      </c>
      <c r="C144" s="214">
        <f t="shared" ref="C144:C167" si="3">IF(MONTH($A144)=1,B144,B144+C143)</f>
        <v>1103</v>
      </c>
    </row>
    <row r="145" spans="1:3">
      <c r="A145" s="212">
        <v>42767</v>
      </c>
      <c r="B145" s="213">
        <v>970</v>
      </c>
      <c r="C145" s="214">
        <f t="shared" si="3"/>
        <v>2073</v>
      </c>
    </row>
    <row r="146" spans="1:3">
      <c r="A146" s="212">
        <v>42795</v>
      </c>
      <c r="B146" s="213">
        <v>1108</v>
      </c>
      <c r="C146" s="214">
        <f t="shared" si="3"/>
        <v>3181</v>
      </c>
    </row>
    <row r="147" spans="1:3">
      <c r="A147" s="212">
        <v>42826</v>
      </c>
      <c r="B147" s="213">
        <v>1075</v>
      </c>
      <c r="C147" s="214">
        <f t="shared" si="3"/>
        <v>4256</v>
      </c>
    </row>
    <row r="148" spans="1:3">
      <c r="A148" s="212">
        <v>42856</v>
      </c>
      <c r="B148" s="213">
        <v>904</v>
      </c>
      <c r="C148" s="214">
        <f t="shared" si="3"/>
        <v>5160</v>
      </c>
    </row>
    <row r="149" spans="1:3">
      <c r="A149" s="212">
        <v>42887</v>
      </c>
      <c r="B149" s="213">
        <v>907</v>
      </c>
      <c r="C149" s="214">
        <f t="shared" si="3"/>
        <v>6067</v>
      </c>
    </row>
    <row r="150" spans="1:3">
      <c r="A150" s="212">
        <v>42917</v>
      </c>
      <c r="B150" s="213">
        <v>1199</v>
      </c>
      <c r="C150" s="214">
        <f t="shared" si="3"/>
        <v>7266</v>
      </c>
    </row>
    <row r="151" spans="1:3">
      <c r="A151" s="212">
        <v>42948</v>
      </c>
      <c r="B151" s="213">
        <v>886</v>
      </c>
      <c r="C151" s="214">
        <f t="shared" si="3"/>
        <v>8152</v>
      </c>
    </row>
    <row r="152" spans="1:3">
      <c r="A152" s="212">
        <v>42979</v>
      </c>
      <c r="B152" s="213">
        <v>568</v>
      </c>
      <c r="C152" s="214">
        <f t="shared" si="3"/>
        <v>8720</v>
      </c>
    </row>
    <row r="153" spans="1:3">
      <c r="A153" s="212">
        <v>43009</v>
      </c>
      <c r="B153" s="213">
        <v>948</v>
      </c>
      <c r="C153" s="214">
        <f t="shared" si="3"/>
        <v>9668</v>
      </c>
    </row>
    <row r="154" spans="1:3">
      <c r="A154" s="212">
        <v>43040</v>
      </c>
      <c r="B154" s="213">
        <v>964</v>
      </c>
      <c r="C154" s="214">
        <f t="shared" si="3"/>
        <v>10632</v>
      </c>
    </row>
    <row r="155" spans="1:3">
      <c r="A155" s="212">
        <v>43070</v>
      </c>
      <c r="B155" s="213">
        <v>1295</v>
      </c>
      <c r="C155" s="214">
        <f t="shared" si="3"/>
        <v>11927</v>
      </c>
    </row>
    <row r="156" spans="1:3">
      <c r="A156" s="212">
        <v>43101</v>
      </c>
      <c r="B156" s="213">
        <v>981</v>
      </c>
      <c r="C156" s="214">
        <f t="shared" si="3"/>
        <v>981</v>
      </c>
    </row>
    <row r="157" spans="1:3">
      <c r="A157" s="212">
        <v>43132</v>
      </c>
      <c r="B157" s="213">
        <v>844</v>
      </c>
      <c r="C157" s="214">
        <f t="shared" si="3"/>
        <v>1825</v>
      </c>
    </row>
    <row r="158" spans="1:3">
      <c r="A158" s="212">
        <v>43160</v>
      </c>
      <c r="B158" s="213">
        <v>1071</v>
      </c>
      <c r="C158" s="214">
        <f t="shared" si="3"/>
        <v>2896</v>
      </c>
    </row>
    <row r="159" spans="1:3">
      <c r="A159" s="212">
        <v>43191</v>
      </c>
      <c r="B159" s="213">
        <v>811</v>
      </c>
      <c r="C159" s="214">
        <f t="shared" si="3"/>
        <v>3707</v>
      </c>
    </row>
    <row r="160" spans="1:3">
      <c r="A160" s="212">
        <v>43221</v>
      </c>
      <c r="B160" s="213">
        <v>992</v>
      </c>
      <c r="C160" s="214">
        <f t="shared" si="3"/>
        <v>4699</v>
      </c>
    </row>
    <row r="161" spans="1:3">
      <c r="A161" s="212">
        <v>43252</v>
      </c>
      <c r="B161" s="213">
        <v>960</v>
      </c>
      <c r="C161" s="214">
        <f t="shared" si="3"/>
        <v>5659</v>
      </c>
    </row>
    <row r="162" spans="1:3">
      <c r="A162" s="212">
        <v>43282</v>
      </c>
      <c r="B162" s="213">
        <v>1121</v>
      </c>
      <c r="C162" s="214">
        <f t="shared" si="3"/>
        <v>6780</v>
      </c>
    </row>
    <row r="163" spans="1:3">
      <c r="A163" s="212">
        <v>43313</v>
      </c>
      <c r="B163" s="213">
        <v>1154</v>
      </c>
      <c r="C163" s="214">
        <f t="shared" si="3"/>
        <v>7934</v>
      </c>
    </row>
    <row r="164" spans="1:3">
      <c r="A164" s="212">
        <v>43344</v>
      </c>
      <c r="B164" s="213">
        <v>625</v>
      </c>
      <c r="C164" s="214">
        <f t="shared" si="3"/>
        <v>8559</v>
      </c>
    </row>
    <row r="165" spans="1:3">
      <c r="A165" s="212">
        <v>43374</v>
      </c>
      <c r="B165" s="213">
        <v>812</v>
      </c>
      <c r="C165" s="214">
        <f t="shared" si="3"/>
        <v>9371</v>
      </c>
    </row>
    <row r="166" spans="1:3">
      <c r="A166" s="212">
        <v>43405</v>
      </c>
      <c r="B166" s="213">
        <v>928</v>
      </c>
      <c r="C166" s="214">
        <f t="shared" si="3"/>
        <v>10299</v>
      </c>
    </row>
    <row r="167" spans="1:3">
      <c r="A167" s="212">
        <v>43435</v>
      </c>
      <c r="B167" s="213">
        <v>1083</v>
      </c>
      <c r="C167" s="214">
        <f t="shared" si="3"/>
        <v>11382</v>
      </c>
    </row>
    <row r="168" spans="1:3">
      <c r="A168" s="212"/>
      <c r="B168" s="213"/>
      <c r="C168" s="214"/>
    </row>
    <row r="169" spans="1:3">
      <c r="A169" s="216"/>
      <c r="B169" s="217"/>
      <c r="C169" s="64"/>
    </row>
    <row r="170" spans="1:3">
      <c r="A170" s="216"/>
      <c r="B170" s="217"/>
      <c r="C170" s="64"/>
    </row>
    <row r="171" spans="1:3">
      <c r="A171" s="216"/>
      <c r="B171" s="217"/>
      <c r="C171" s="64"/>
    </row>
    <row r="172" spans="1:3">
      <c r="A172" s="216"/>
      <c r="B172" s="217"/>
      <c r="C172" s="64"/>
    </row>
    <row r="173" spans="1:3">
      <c r="A173" s="216"/>
      <c r="B173" s="217"/>
      <c r="C173" s="64"/>
    </row>
    <row r="174" spans="1:3">
      <c r="A174" s="216"/>
      <c r="B174" s="217"/>
      <c r="C174" s="64"/>
    </row>
    <row r="175" spans="1:3">
      <c r="A175" s="216"/>
      <c r="B175" s="217"/>
      <c r="C175" s="64"/>
    </row>
    <row r="176" spans="1:3">
      <c r="A176" s="216"/>
      <c r="B176" s="217"/>
      <c r="C176" s="64"/>
    </row>
    <row r="177" spans="1:3">
      <c r="A177" s="216"/>
      <c r="B177" s="217"/>
      <c r="C177" s="64"/>
    </row>
    <row r="178" spans="1:3">
      <c r="A178" s="216"/>
      <c r="B178" s="217"/>
      <c r="C178" s="64"/>
    </row>
    <row r="179" spans="1:3">
      <c r="A179" s="216"/>
      <c r="B179" s="217"/>
      <c r="C179" s="64"/>
    </row>
    <row r="180" spans="1:3">
      <c r="B180" s="217"/>
      <c r="C180" s="64"/>
    </row>
    <row r="181" spans="1:3">
      <c r="B181" s="217"/>
      <c r="C181" s="64"/>
    </row>
    <row r="182" spans="1:3">
      <c r="B182" s="217"/>
      <c r="C182" s="64"/>
    </row>
    <row r="183" spans="1:3">
      <c r="B183" s="217"/>
      <c r="C183" s="64"/>
    </row>
    <row r="184" spans="1:3">
      <c r="B184" s="217"/>
      <c r="C184" s="64"/>
    </row>
    <row r="185" spans="1:3">
      <c r="B185" s="217"/>
      <c r="C185" s="64"/>
    </row>
    <row r="186" spans="1:3">
      <c r="B186" s="217"/>
      <c r="C186" s="64"/>
    </row>
    <row r="187" spans="1:3">
      <c r="B187" s="217"/>
      <c r="C187" s="64"/>
    </row>
    <row r="188" spans="1:3">
      <c r="B188" s="217"/>
      <c r="C188" s="64"/>
    </row>
    <row r="189" spans="1:3">
      <c r="B189" s="217"/>
      <c r="C189" s="64"/>
    </row>
    <row r="190" spans="1:3">
      <c r="B190" s="217"/>
      <c r="C190" s="64"/>
    </row>
    <row r="191" spans="1:3">
      <c r="B191" s="217"/>
      <c r="C191" s="64"/>
    </row>
    <row r="192" spans="1:3">
      <c r="B192" s="217"/>
      <c r="C192" s="64"/>
    </row>
    <row r="193" spans="2:3">
      <c r="B193" s="217"/>
      <c r="C193" s="64"/>
    </row>
    <row r="194" spans="2:3">
      <c r="B194" s="217"/>
      <c r="C194" s="64"/>
    </row>
    <row r="195" spans="2:3">
      <c r="B195" s="217"/>
      <c r="C195" s="64"/>
    </row>
    <row r="196" spans="2:3">
      <c r="B196" s="217"/>
      <c r="C196" s="64"/>
    </row>
    <row r="197" spans="2:3">
      <c r="B197" s="217"/>
      <c r="C197" s="64"/>
    </row>
    <row r="198" spans="2:3">
      <c r="B198" s="217"/>
      <c r="C198" s="64"/>
    </row>
    <row r="199" spans="2:3">
      <c r="B199" s="217"/>
      <c r="C199" s="64"/>
    </row>
    <row r="200" spans="2:3">
      <c r="B200" s="217"/>
      <c r="C200" s="64"/>
    </row>
    <row r="201" spans="2:3">
      <c r="B201" s="217"/>
      <c r="C201" s="64"/>
    </row>
    <row r="202" spans="2:3">
      <c r="B202" s="217"/>
      <c r="C202" s="64"/>
    </row>
    <row r="203" spans="2:3">
      <c r="B203" s="217"/>
      <c r="C203" s="64"/>
    </row>
    <row r="204" spans="2:3">
      <c r="B204" s="217"/>
      <c r="C204" s="64"/>
    </row>
    <row r="205" spans="2:3">
      <c r="B205" s="217"/>
      <c r="C205" s="64"/>
    </row>
    <row r="206" spans="2:3">
      <c r="B206" s="217"/>
      <c r="C206" s="64"/>
    </row>
    <row r="207" spans="2:3">
      <c r="B207" s="217"/>
      <c r="C207" s="64"/>
    </row>
    <row r="208" spans="2:3">
      <c r="B208" s="217"/>
      <c r="C208" s="64"/>
    </row>
    <row r="209" spans="2:3">
      <c r="B209" s="217"/>
      <c r="C209" s="64"/>
    </row>
    <row r="210" spans="2:3">
      <c r="B210" s="217"/>
      <c r="C210" s="64"/>
    </row>
    <row r="211" spans="2:3">
      <c r="B211" s="217"/>
      <c r="C211" s="64"/>
    </row>
    <row r="212" spans="2:3">
      <c r="B212" s="217"/>
      <c r="C212" s="64"/>
    </row>
    <row r="213" spans="2:3">
      <c r="B213" s="217"/>
      <c r="C213" s="64"/>
    </row>
    <row r="214" spans="2:3">
      <c r="B214" s="217"/>
      <c r="C214" s="64"/>
    </row>
    <row r="215" spans="2:3">
      <c r="B215" s="217"/>
      <c r="C215" s="64"/>
    </row>
    <row r="216" spans="2:3">
      <c r="B216" s="217"/>
      <c r="C216" s="64"/>
    </row>
    <row r="217" spans="2:3">
      <c r="B217" s="217"/>
      <c r="C217" s="64"/>
    </row>
    <row r="218" spans="2:3">
      <c r="B218" s="217"/>
      <c r="C218" s="64"/>
    </row>
    <row r="219" spans="2:3">
      <c r="B219" s="217"/>
      <c r="C219" s="64"/>
    </row>
    <row r="220" spans="2:3">
      <c r="B220" s="217"/>
      <c r="C220" s="64"/>
    </row>
    <row r="221" spans="2:3">
      <c r="B221" s="217"/>
      <c r="C221" s="64"/>
    </row>
    <row r="222" spans="2:3">
      <c r="B222" s="217"/>
      <c r="C222" s="64"/>
    </row>
    <row r="223" spans="2:3">
      <c r="B223" s="217"/>
      <c r="C223" s="64"/>
    </row>
    <row r="224" spans="2:3">
      <c r="B224" s="217"/>
      <c r="C224" s="64"/>
    </row>
    <row r="225" spans="2:3">
      <c r="B225" s="217"/>
      <c r="C225" s="64"/>
    </row>
    <row r="226" spans="2:3">
      <c r="B226" s="217"/>
      <c r="C226" s="64"/>
    </row>
    <row r="227" spans="2:3">
      <c r="B227" s="217"/>
      <c r="C227" s="64"/>
    </row>
    <row r="228" spans="2:3">
      <c r="B228" s="217"/>
      <c r="C228" s="64"/>
    </row>
    <row r="229" spans="2:3">
      <c r="B229" s="217"/>
      <c r="C229" s="64"/>
    </row>
    <row r="230" spans="2:3">
      <c r="B230" s="217"/>
      <c r="C230" s="64"/>
    </row>
    <row r="231" spans="2:3">
      <c r="B231" s="217"/>
      <c r="C231" s="64"/>
    </row>
    <row r="232" spans="2:3">
      <c r="B232" s="217"/>
      <c r="C232" s="64"/>
    </row>
    <row r="233" spans="2:3">
      <c r="B233" s="217"/>
      <c r="C233" s="64"/>
    </row>
    <row r="234" spans="2:3">
      <c r="B234" s="217"/>
      <c r="C234" s="64"/>
    </row>
    <row r="235" spans="2:3">
      <c r="B235" s="217"/>
      <c r="C235" s="64"/>
    </row>
    <row r="236" spans="2:3">
      <c r="B236" s="217"/>
      <c r="C236" s="64"/>
    </row>
    <row r="237" spans="2:3">
      <c r="B237" s="217"/>
      <c r="C237" s="64"/>
    </row>
    <row r="238" spans="2:3">
      <c r="B238" s="217"/>
      <c r="C238" s="64"/>
    </row>
    <row r="239" spans="2:3">
      <c r="B239" s="217"/>
      <c r="C239" s="64"/>
    </row>
    <row r="240" spans="2:3">
      <c r="B240" s="217"/>
      <c r="C240" s="64"/>
    </row>
    <row r="241" spans="2:3">
      <c r="B241" s="217"/>
      <c r="C241" s="64"/>
    </row>
    <row r="242" spans="2:3">
      <c r="B242" s="217"/>
      <c r="C242" s="64"/>
    </row>
    <row r="243" spans="2:3">
      <c r="B243" s="217"/>
      <c r="C243" s="64"/>
    </row>
    <row r="244" spans="2:3">
      <c r="B244" s="217"/>
      <c r="C244" s="64"/>
    </row>
    <row r="245" spans="2:3">
      <c r="B245" s="217"/>
      <c r="C245" s="64"/>
    </row>
    <row r="246" spans="2:3">
      <c r="B246" s="217"/>
      <c r="C246" s="64"/>
    </row>
    <row r="247" spans="2:3">
      <c r="B247" s="217"/>
      <c r="C247" s="64"/>
    </row>
    <row r="248" spans="2:3">
      <c r="B248" s="217"/>
      <c r="C248" s="64"/>
    </row>
    <row r="249" spans="2:3">
      <c r="B249" s="217"/>
      <c r="C249" s="64"/>
    </row>
    <row r="250" spans="2:3">
      <c r="B250" s="217"/>
      <c r="C250" s="64"/>
    </row>
    <row r="251" spans="2:3">
      <c r="B251" s="217"/>
      <c r="C251" s="64"/>
    </row>
    <row r="252" spans="2:3">
      <c r="B252" s="217"/>
      <c r="C252" s="64"/>
    </row>
    <row r="253" spans="2:3">
      <c r="B253" s="217"/>
      <c r="C253" s="64"/>
    </row>
    <row r="254" spans="2:3">
      <c r="B254" s="217"/>
      <c r="C254" s="64"/>
    </row>
    <row r="255" spans="2:3">
      <c r="B255" s="217"/>
      <c r="C255" s="64"/>
    </row>
    <row r="256" spans="2:3">
      <c r="B256" s="217"/>
      <c r="C256" s="64"/>
    </row>
    <row r="257" spans="2:3">
      <c r="B257" s="217"/>
      <c r="C257" s="64"/>
    </row>
    <row r="258" spans="2:3">
      <c r="B258" s="217"/>
      <c r="C258" s="64"/>
    </row>
    <row r="259" spans="2:3">
      <c r="B259" s="217"/>
      <c r="C259" s="64"/>
    </row>
    <row r="260" spans="2:3">
      <c r="B260" s="217"/>
      <c r="C260" s="64"/>
    </row>
    <row r="261" spans="2:3">
      <c r="B261" s="217"/>
      <c r="C261" s="64"/>
    </row>
    <row r="262" spans="2:3">
      <c r="B262" s="217"/>
      <c r="C262" s="64"/>
    </row>
    <row r="263" spans="2:3">
      <c r="B263" s="217"/>
      <c r="C263" s="64"/>
    </row>
    <row r="264" spans="2:3">
      <c r="B264" s="217"/>
      <c r="C264" s="64"/>
    </row>
    <row r="265" spans="2:3">
      <c r="B265" s="217"/>
      <c r="C265" s="64"/>
    </row>
    <row r="266" spans="2:3">
      <c r="B266" s="217"/>
      <c r="C266" s="64"/>
    </row>
    <row r="267" spans="2:3">
      <c r="B267" s="217"/>
      <c r="C267" s="64"/>
    </row>
    <row r="268" spans="2:3">
      <c r="B268" s="217"/>
      <c r="C268" s="64"/>
    </row>
    <row r="269" spans="2:3">
      <c r="B269" s="217"/>
      <c r="C269" s="64"/>
    </row>
    <row r="270" spans="2:3">
      <c r="B270" s="217"/>
      <c r="C270" s="64"/>
    </row>
    <row r="271" spans="2:3">
      <c r="B271" s="217"/>
      <c r="C271" s="64"/>
    </row>
    <row r="272" spans="2:3">
      <c r="B272" s="217"/>
      <c r="C272" s="64"/>
    </row>
    <row r="273" spans="2:3">
      <c r="B273" s="217"/>
      <c r="C273" s="64"/>
    </row>
    <row r="274" spans="2:3">
      <c r="B274" s="217"/>
      <c r="C274" s="64"/>
    </row>
    <row r="275" spans="2:3">
      <c r="B275" s="217"/>
      <c r="C275" s="64"/>
    </row>
    <row r="276" spans="2:3">
      <c r="B276" s="217"/>
      <c r="C276" s="64"/>
    </row>
    <row r="277" spans="2:3">
      <c r="B277" s="217"/>
      <c r="C277" s="64"/>
    </row>
    <row r="278" spans="2:3">
      <c r="B278" s="217"/>
      <c r="C278" s="64"/>
    </row>
    <row r="279" spans="2:3">
      <c r="B279" s="217"/>
      <c r="C279" s="64"/>
    </row>
    <row r="280" spans="2:3">
      <c r="B280" s="217"/>
      <c r="C280" s="64"/>
    </row>
    <row r="281" spans="2:3">
      <c r="B281" s="217"/>
      <c r="C281" s="64"/>
    </row>
    <row r="282" spans="2:3">
      <c r="B282" s="217"/>
      <c r="C282" s="64"/>
    </row>
    <row r="283" spans="2:3">
      <c r="B283" s="217"/>
      <c r="C283" s="64"/>
    </row>
    <row r="284" spans="2:3">
      <c r="B284" s="217"/>
      <c r="C284" s="64"/>
    </row>
    <row r="285" spans="2:3">
      <c r="B285" s="217"/>
      <c r="C285" s="64"/>
    </row>
    <row r="286" spans="2:3">
      <c r="B286" s="217"/>
      <c r="C286" s="64"/>
    </row>
    <row r="287" spans="2:3">
      <c r="B287" s="217"/>
      <c r="C287" s="64"/>
    </row>
    <row r="288" spans="2:3">
      <c r="B288" s="217"/>
      <c r="C288" s="64"/>
    </row>
    <row r="289" spans="2:3">
      <c r="B289" s="217"/>
      <c r="C289" s="64"/>
    </row>
    <row r="290" spans="2:3">
      <c r="B290" s="217"/>
      <c r="C290" s="64"/>
    </row>
    <row r="291" spans="2:3">
      <c r="B291" s="217"/>
      <c r="C291" s="64"/>
    </row>
    <row r="292" spans="2:3">
      <c r="B292" s="217"/>
      <c r="C292" s="64"/>
    </row>
    <row r="293" spans="2:3">
      <c r="B293" s="217"/>
      <c r="C293" s="64"/>
    </row>
    <row r="294" spans="2:3">
      <c r="B294" s="217"/>
      <c r="C294" s="64"/>
    </row>
    <row r="295" spans="2:3">
      <c r="B295" s="217"/>
      <c r="C295" s="64"/>
    </row>
    <row r="296" spans="2:3">
      <c r="B296" s="217"/>
      <c r="C296" s="64"/>
    </row>
    <row r="297" spans="2:3">
      <c r="B297" s="217"/>
      <c r="C297" s="64"/>
    </row>
    <row r="298" spans="2:3">
      <c r="B298" s="217"/>
      <c r="C298" s="64"/>
    </row>
    <row r="299" spans="2:3">
      <c r="B299" s="217"/>
      <c r="C299" s="64"/>
    </row>
    <row r="300" spans="2:3">
      <c r="B300" s="217"/>
      <c r="C300" s="64"/>
    </row>
    <row r="301" spans="2:3">
      <c r="B301" s="217"/>
      <c r="C301" s="64"/>
    </row>
    <row r="302" spans="2:3">
      <c r="B302" s="217"/>
      <c r="C302" s="64"/>
    </row>
    <row r="303" spans="2:3">
      <c r="B303" s="217"/>
      <c r="C303" s="64"/>
    </row>
    <row r="304" spans="2:3">
      <c r="B304" s="217"/>
      <c r="C304" s="64"/>
    </row>
    <row r="305" spans="2:3">
      <c r="B305" s="217"/>
      <c r="C305" s="64"/>
    </row>
    <row r="306" spans="2:3">
      <c r="B306" s="217"/>
      <c r="C306" s="64"/>
    </row>
    <row r="307" spans="2:3">
      <c r="B307" s="217"/>
      <c r="C307" s="64"/>
    </row>
    <row r="308" spans="2:3">
      <c r="B308" s="217"/>
      <c r="C308" s="64"/>
    </row>
    <row r="309" spans="2:3">
      <c r="B309" s="217"/>
      <c r="C309" s="64"/>
    </row>
    <row r="310" spans="2:3">
      <c r="B310" s="217"/>
      <c r="C310" s="64"/>
    </row>
    <row r="311" spans="2:3">
      <c r="B311" s="217"/>
      <c r="C311" s="64"/>
    </row>
    <row r="312" spans="2:3">
      <c r="B312" s="217"/>
      <c r="C312" s="64"/>
    </row>
    <row r="313" spans="2:3">
      <c r="B313" s="217"/>
      <c r="C313" s="64"/>
    </row>
    <row r="314" spans="2:3">
      <c r="B314" s="217"/>
      <c r="C314" s="64"/>
    </row>
    <row r="315" spans="2:3">
      <c r="B315" s="217"/>
      <c r="C315" s="64"/>
    </row>
    <row r="316" spans="2:3">
      <c r="B316" s="217"/>
      <c r="C316" s="64"/>
    </row>
    <row r="317" spans="2:3">
      <c r="B317" s="217"/>
      <c r="C317" s="64"/>
    </row>
    <row r="318" spans="2:3">
      <c r="B318" s="217"/>
      <c r="C318" s="64"/>
    </row>
    <row r="319" spans="2:3">
      <c r="B319" s="217"/>
      <c r="C319" s="64"/>
    </row>
    <row r="320" spans="2:3">
      <c r="B320" s="217"/>
      <c r="C320" s="64"/>
    </row>
    <row r="321" spans="2:3">
      <c r="B321" s="217"/>
      <c r="C321" s="64"/>
    </row>
    <row r="322" spans="2:3">
      <c r="B322" s="217"/>
      <c r="C322" s="64"/>
    </row>
    <row r="323" spans="2:3">
      <c r="B323" s="217"/>
      <c r="C323" s="64"/>
    </row>
    <row r="324" spans="2:3">
      <c r="B324" s="217"/>
      <c r="C324" s="64"/>
    </row>
    <row r="325" spans="2:3">
      <c r="B325" s="217"/>
      <c r="C325" s="64"/>
    </row>
    <row r="326" spans="2:3">
      <c r="B326" s="217"/>
      <c r="C326" s="64"/>
    </row>
    <row r="327" spans="2:3">
      <c r="B327" s="217"/>
      <c r="C327" s="64"/>
    </row>
    <row r="328" spans="2:3">
      <c r="B328" s="217"/>
      <c r="C328" s="64"/>
    </row>
    <row r="329" spans="2:3">
      <c r="B329" s="217"/>
      <c r="C329" s="64"/>
    </row>
    <row r="330" spans="2:3">
      <c r="B330" s="217"/>
      <c r="C330" s="64"/>
    </row>
    <row r="331" spans="2:3">
      <c r="B331" s="217"/>
      <c r="C331" s="64"/>
    </row>
    <row r="332" spans="2:3">
      <c r="B332" s="217"/>
      <c r="C332" s="64"/>
    </row>
    <row r="333" spans="2:3">
      <c r="B333" s="217"/>
      <c r="C333" s="64"/>
    </row>
    <row r="334" spans="2:3">
      <c r="B334" s="217"/>
      <c r="C334" s="64"/>
    </row>
    <row r="335" spans="2:3">
      <c r="B335" s="217"/>
      <c r="C335" s="64"/>
    </row>
    <row r="336" spans="2:3">
      <c r="B336" s="217"/>
      <c r="C336" s="64"/>
    </row>
    <row r="337" spans="2:3">
      <c r="B337" s="217"/>
      <c r="C337" s="64"/>
    </row>
    <row r="338" spans="2:3">
      <c r="B338" s="217"/>
      <c r="C338" s="64"/>
    </row>
    <row r="339" spans="2:3">
      <c r="B339" s="217"/>
      <c r="C339" s="64"/>
    </row>
    <row r="340" spans="2:3">
      <c r="B340" s="217"/>
      <c r="C340" s="64"/>
    </row>
    <row r="341" spans="2:3">
      <c r="B341" s="217"/>
      <c r="C341" s="64"/>
    </row>
    <row r="342" spans="2:3">
      <c r="B342" s="217"/>
      <c r="C342" s="64"/>
    </row>
    <row r="343" spans="2:3">
      <c r="B343" s="217"/>
      <c r="C343" s="64"/>
    </row>
    <row r="344" spans="2:3">
      <c r="B344" s="217"/>
      <c r="C344" s="64"/>
    </row>
    <row r="345" spans="2:3">
      <c r="B345" s="217"/>
      <c r="C345" s="64"/>
    </row>
    <row r="346" spans="2:3">
      <c r="B346" s="217"/>
      <c r="C346" s="64"/>
    </row>
    <row r="347" spans="2:3">
      <c r="B347" s="217"/>
      <c r="C347" s="64"/>
    </row>
    <row r="348" spans="2:3">
      <c r="B348" s="217"/>
      <c r="C348" s="64"/>
    </row>
    <row r="349" spans="2:3">
      <c r="B349" s="217"/>
      <c r="C349" s="64"/>
    </row>
    <row r="350" spans="2:3">
      <c r="B350" s="217"/>
      <c r="C350" s="64"/>
    </row>
    <row r="351" spans="2:3">
      <c r="B351" s="217"/>
      <c r="C351" s="64"/>
    </row>
    <row r="352" spans="2:3">
      <c r="B352" s="217"/>
      <c r="C352" s="64"/>
    </row>
    <row r="353" spans="2:3">
      <c r="B353" s="217"/>
      <c r="C353" s="64"/>
    </row>
    <row r="354" spans="2:3">
      <c r="B354" s="217"/>
      <c r="C354" s="64"/>
    </row>
    <row r="355" spans="2:3">
      <c r="B355" s="217"/>
      <c r="C355" s="64"/>
    </row>
    <row r="356" spans="2:3">
      <c r="B356" s="217"/>
      <c r="C356" s="64"/>
    </row>
    <row r="357" spans="2:3">
      <c r="B357" s="217"/>
      <c r="C357" s="64"/>
    </row>
    <row r="358" spans="2:3">
      <c r="B358" s="217"/>
      <c r="C358" s="64"/>
    </row>
    <row r="359" spans="2:3">
      <c r="B359" s="217"/>
      <c r="C359" s="64"/>
    </row>
    <row r="360" spans="2:3">
      <c r="B360" s="217"/>
      <c r="C360" s="64"/>
    </row>
    <row r="361" spans="2:3">
      <c r="B361" s="217"/>
      <c r="C361" s="64"/>
    </row>
    <row r="362" spans="2:3">
      <c r="B362" s="217"/>
      <c r="C362" s="64"/>
    </row>
    <row r="363" spans="2:3">
      <c r="B363" s="217"/>
      <c r="C363" s="64"/>
    </row>
    <row r="364" spans="2:3">
      <c r="B364" s="217"/>
      <c r="C364" s="64"/>
    </row>
    <row r="365" spans="2:3">
      <c r="B365" s="217"/>
      <c r="C365" s="64"/>
    </row>
    <row r="366" spans="2:3">
      <c r="B366" s="217"/>
      <c r="C366" s="64"/>
    </row>
    <row r="367" spans="2:3">
      <c r="B367" s="217"/>
      <c r="C367" s="64"/>
    </row>
    <row r="368" spans="2:3">
      <c r="B368" s="217"/>
      <c r="C368" s="64"/>
    </row>
    <row r="369" spans="2:3">
      <c r="B369" s="217"/>
      <c r="C369" s="64"/>
    </row>
    <row r="370" spans="2:3">
      <c r="B370" s="217"/>
      <c r="C370" s="64"/>
    </row>
    <row r="371" spans="2:3">
      <c r="B371" s="217"/>
      <c r="C371" s="64"/>
    </row>
    <row r="372" spans="2:3">
      <c r="B372" s="217"/>
      <c r="C372" s="64"/>
    </row>
    <row r="373" spans="2:3">
      <c r="B373" s="217"/>
      <c r="C373" s="64"/>
    </row>
    <row r="374" spans="2:3">
      <c r="B374" s="217"/>
      <c r="C374" s="64"/>
    </row>
    <row r="375" spans="2:3">
      <c r="B375" s="217"/>
      <c r="C375" s="64"/>
    </row>
    <row r="376" spans="2:3">
      <c r="B376" s="217"/>
      <c r="C376" s="64"/>
    </row>
    <row r="377" spans="2:3">
      <c r="B377" s="217"/>
      <c r="C377" s="64"/>
    </row>
    <row r="378" spans="2:3">
      <c r="B378" s="217"/>
      <c r="C378" s="64"/>
    </row>
    <row r="379" spans="2:3">
      <c r="B379" s="217"/>
      <c r="C379" s="64"/>
    </row>
    <row r="380" spans="2:3">
      <c r="B380" s="217"/>
      <c r="C380" s="64"/>
    </row>
    <row r="381" spans="2:3">
      <c r="B381" s="217"/>
      <c r="C381" s="64"/>
    </row>
    <row r="382" spans="2:3">
      <c r="B382" s="217"/>
      <c r="C382" s="64"/>
    </row>
    <row r="383" spans="2:3">
      <c r="B383" s="217"/>
      <c r="C383" s="64"/>
    </row>
    <row r="384" spans="2:3">
      <c r="B384" s="217"/>
      <c r="C384" s="64"/>
    </row>
    <row r="385" spans="2:3">
      <c r="B385" s="217"/>
      <c r="C385" s="64"/>
    </row>
    <row r="386" spans="2:3">
      <c r="B386" s="217"/>
      <c r="C386" s="64"/>
    </row>
    <row r="387" spans="2:3">
      <c r="B387" s="217"/>
      <c r="C387" s="64"/>
    </row>
    <row r="388" spans="2:3">
      <c r="B388" s="217"/>
      <c r="C388" s="64"/>
    </row>
    <row r="389" spans="2:3">
      <c r="B389" s="217"/>
      <c r="C389" s="64"/>
    </row>
    <row r="390" spans="2:3">
      <c r="B390" s="217"/>
      <c r="C390" s="64"/>
    </row>
    <row r="391" spans="2:3">
      <c r="B391" s="217"/>
      <c r="C391" s="64"/>
    </row>
    <row r="392" spans="2:3">
      <c r="B392" s="217"/>
      <c r="C392" s="64"/>
    </row>
    <row r="393" spans="2:3">
      <c r="B393" s="217"/>
      <c r="C393" s="64"/>
    </row>
    <row r="394" spans="2:3">
      <c r="B394" s="217"/>
      <c r="C394" s="64"/>
    </row>
    <row r="395" spans="2:3">
      <c r="B395" s="217"/>
      <c r="C395" s="64"/>
    </row>
    <row r="396" spans="2:3">
      <c r="B396" s="217"/>
      <c r="C396" s="64"/>
    </row>
    <row r="397" spans="2:3">
      <c r="B397" s="217"/>
      <c r="C397" s="64"/>
    </row>
    <row r="398" spans="2:3">
      <c r="B398" s="217"/>
      <c r="C398" s="64"/>
    </row>
    <row r="399" spans="2:3">
      <c r="B399" s="217"/>
      <c r="C399" s="64"/>
    </row>
    <row r="400" spans="2:3">
      <c r="B400" s="217"/>
      <c r="C400" s="64"/>
    </row>
    <row r="401" spans="2:3">
      <c r="B401" s="217"/>
      <c r="C401" s="64"/>
    </row>
    <row r="402" spans="2:3">
      <c r="B402" s="217"/>
      <c r="C402" s="64"/>
    </row>
    <row r="403" spans="2:3">
      <c r="B403" s="217"/>
      <c r="C403" s="64"/>
    </row>
    <row r="404" spans="2:3">
      <c r="B404" s="217"/>
      <c r="C404" s="64"/>
    </row>
    <row r="405" spans="2:3">
      <c r="B405" s="217"/>
      <c r="C405" s="64"/>
    </row>
    <row r="406" spans="2:3">
      <c r="B406" s="217"/>
      <c r="C406" s="64"/>
    </row>
    <row r="407" spans="2:3">
      <c r="B407" s="217"/>
      <c r="C407" s="64"/>
    </row>
    <row r="408" spans="2:3">
      <c r="B408" s="217"/>
      <c r="C408" s="64"/>
    </row>
    <row r="409" spans="2:3">
      <c r="B409" s="217"/>
      <c r="C409" s="64"/>
    </row>
    <row r="410" spans="2:3">
      <c r="B410" s="217"/>
      <c r="C410" s="64"/>
    </row>
    <row r="411" spans="2:3">
      <c r="B411" s="217"/>
      <c r="C411" s="64"/>
    </row>
    <row r="412" spans="2:3">
      <c r="B412" s="217"/>
      <c r="C412" s="64"/>
    </row>
    <row r="413" spans="2:3">
      <c r="B413" s="217"/>
      <c r="C413" s="64"/>
    </row>
    <row r="414" spans="2:3">
      <c r="B414" s="217"/>
      <c r="C414" s="64"/>
    </row>
    <row r="415" spans="2:3">
      <c r="B415" s="217"/>
      <c r="C415" s="64"/>
    </row>
    <row r="416" spans="2:3">
      <c r="B416" s="217"/>
      <c r="C416" s="64"/>
    </row>
    <row r="417" spans="2:3">
      <c r="B417" s="217"/>
      <c r="C417" s="64"/>
    </row>
    <row r="418" spans="2:3">
      <c r="B418" s="217"/>
      <c r="C418" s="64"/>
    </row>
    <row r="419" spans="2:3">
      <c r="B419" s="217"/>
      <c r="C419" s="64"/>
    </row>
    <row r="420" spans="2:3">
      <c r="B420" s="217"/>
      <c r="C420" s="64"/>
    </row>
    <row r="421" spans="2:3">
      <c r="B421" s="217"/>
      <c r="C421" s="64"/>
    </row>
    <row r="422" spans="2:3">
      <c r="B422" s="217"/>
      <c r="C422" s="64"/>
    </row>
    <row r="423" spans="2:3">
      <c r="B423" s="217"/>
      <c r="C423" s="64"/>
    </row>
    <row r="424" spans="2:3">
      <c r="B424" s="217"/>
      <c r="C424" s="64"/>
    </row>
    <row r="425" spans="2:3">
      <c r="B425" s="217"/>
      <c r="C425" s="64"/>
    </row>
    <row r="426" spans="2:3">
      <c r="B426" s="217"/>
      <c r="C426" s="64"/>
    </row>
    <row r="427" spans="2:3">
      <c r="B427" s="217"/>
      <c r="C427" s="64"/>
    </row>
    <row r="428" spans="2:3">
      <c r="B428" s="217"/>
      <c r="C428" s="6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9"/>
  <sheetViews>
    <sheetView workbookViewId="0">
      <pane xSplit="1" ySplit="3" topLeftCell="B4" activePane="bottomRight" state="frozen"/>
      <selection activeCell="A43" sqref="A43"/>
      <selection pane="topRight" activeCell="A43" sqref="A43"/>
      <selection pane="bottomLeft" activeCell="A43" sqref="A43"/>
      <selection pane="bottomRight" activeCell="E20" sqref="E20"/>
    </sheetView>
  </sheetViews>
  <sheetFormatPr baseColWidth="10" defaultRowHeight="12.75"/>
  <cols>
    <col min="1" max="1" width="15" style="33" customWidth="1"/>
    <col min="2" max="256" width="11.42578125" style="33"/>
    <col min="257" max="257" width="15" style="33" customWidth="1"/>
    <col min="258" max="512" width="11.42578125" style="33"/>
    <col min="513" max="513" width="15" style="33" customWidth="1"/>
    <col min="514" max="768" width="11.42578125" style="33"/>
    <col min="769" max="769" width="15" style="33" customWidth="1"/>
    <col min="770" max="1024" width="11.42578125" style="33"/>
    <col min="1025" max="1025" width="15" style="33" customWidth="1"/>
    <col min="1026" max="1280" width="11.42578125" style="33"/>
    <col min="1281" max="1281" width="15" style="33" customWidth="1"/>
    <col min="1282" max="1536" width="11.42578125" style="33"/>
    <col min="1537" max="1537" width="15" style="33" customWidth="1"/>
    <col min="1538" max="1792" width="11.42578125" style="33"/>
    <col min="1793" max="1793" width="15" style="33" customWidth="1"/>
    <col min="1794" max="2048" width="11.42578125" style="33"/>
    <col min="2049" max="2049" width="15" style="33" customWidth="1"/>
    <col min="2050" max="2304" width="11.42578125" style="33"/>
    <col min="2305" max="2305" width="15" style="33" customWidth="1"/>
    <col min="2306" max="2560" width="11.42578125" style="33"/>
    <col min="2561" max="2561" width="15" style="33" customWidth="1"/>
    <col min="2562" max="2816" width="11.42578125" style="33"/>
    <col min="2817" max="2817" width="15" style="33" customWidth="1"/>
    <col min="2818" max="3072" width="11.42578125" style="33"/>
    <col min="3073" max="3073" width="15" style="33" customWidth="1"/>
    <col min="3074" max="3328" width="11.42578125" style="33"/>
    <col min="3329" max="3329" width="15" style="33" customWidth="1"/>
    <col min="3330" max="3584" width="11.42578125" style="33"/>
    <col min="3585" max="3585" width="15" style="33" customWidth="1"/>
    <col min="3586" max="3840" width="11.42578125" style="33"/>
    <col min="3841" max="3841" width="15" style="33" customWidth="1"/>
    <col min="3842" max="4096" width="11.42578125" style="33"/>
    <col min="4097" max="4097" width="15" style="33" customWidth="1"/>
    <col min="4098" max="4352" width="11.42578125" style="33"/>
    <col min="4353" max="4353" width="15" style="33" customWidth="1"/>
    <col min="4354" max="4608" width="11.42578125" style="33"/>
    <col min="4609" max="4609" width="15" style="33" customWidth="1"/>
    <col min="4610" max="4864" width="11.42578125" style="33"/>
    <col min="4865" max="4865" width="15" style="33" customWidth="1"/>
    <col min="4866" max="5120" width="11.42578125" style="33"/>
    <col min="5121" max="5121" width="15" style="33" customWidth="1"/>
    <col min="5122" max="5376" width="11.42578125" style="33"/>
    <col min="5377" max="5377" width="15" style="33" customWidth="1"/>
    <col min="5378" max="5632" width="11.42578125" style="33"/>
    <col min="5633" max="5633" width="15" style="33" customWidth="1"/>
    <col min="5634" max="5888" width="11.42578125" style="33"/>
    <col min="5889" max="5889" width="15" style="33" customWidth="1"/>
    <col min="5890" max="6144" width="11.42578125" style="33"/>
    <col min="6145" max="6145" width="15" style="33" customWidth="1"/>
    <col min="6146" max="6400" width="11.42578125" style="33"/>
    <col min="6401" max="6401" width="15" style="33" customWidth="1"/>
    <col min="6402" max="6656" width="11.42578125" style="33"/>
    <col min="6657" max="6657" width="15" style="33" customWidth="1"/>
    <col min="6658" max="6912" width="11.42578125" style="33"/>
    <col min="6913" max="6913" width="15" style="33" customWidth="1"/>
    <col min="6914" max="7168" width="11.42578125" style="33"/>
    <col min="7169" max="7169" width="15" style="33" customWidth="1"/>
    <col min="7170" max="7424" width="11.42578125" style="33"/>
    <col min="7425" max="7425" width="15" style="33" customWidth="1"/>
    <col min="7426" max="7680" width="11.42578125" style="33"/>
    <col min="7681" max="7681" width="15" style="33" customWidth="1"/>
    <col min="7682" max="7936" width="11.42578125" style="33"/>
    <col min="7937" max="7937" width="15" style="33" customWidth="1"/>
    <col min="7938" max="8192" width="11.42578125" style="33"/>
    <col min="8193" max="8193" width="15" style="33" customWidth="1"/>
    <col min="8194" max="8448" width="11.42578125" style="33"/>
    <col min="8449" max="8449" width="15" style="33" customWidth="1"/>
    <col min="8450" max="8704" width="11.42578125" style="33"/>
    <col min="8705" max="8705" width="15" style="33" customWidth="1"/>
    <col min="8706" max="8960" width="11.42578125" style="33"/>
    <col min="8961" max="8961" width="15" style="33" customWidth="1"/>
    <col min="8962" max="9216" width="11.42578125" style="33"/>
    <col min="9217" max="9217" width="15" style="33" customWidth="1"/>
    <col min="9218" max="9472" width="11.42578125" style="33"/>
    <col min="9473" max="9473" width="15" style="33" customWidth="1"/>
    <col min="9474" max="9728" width="11.42578125" style="33"/>
    <col min="9729" max="9729" width="15" style="33" customWidth="1"/>
    <col min="9730" max="9984" width="11.42578125" style="33"/>
    <col min="9985" max="9985" width="15" style="33" customWidth="1"/>
    <col min="9986" max="10240" width="11.42578125" style="33"/>
    <col min="10241" max="10241" width="15" style="33" customWidth="1"/>
    <col min="10242" max="10496" width="11.42578125" style="33"/>
    <col min="10497" max="10497" width="15" style="33" customWidth="1"/>
    <col min="10498" max="10752" width="11.42578125" style="33"/>
    <col min="10753" max="10753" width="15" style="33" customWidth="1"/>
    <col min="10754" max="11008" width="11.42578125" style="33"/>
    <col min="11009" max="11009" width="15" style="33" customWidth="1"/>
    <col min="11010" max="11264" width="11.42578125" style="33"/>
    <col min="11265" max="11265" width="15" style="33" customWidth="1"/>
    <col min="11266" max="11520" width="11.42578125" style="33"/>
    <col min="11521" max="11521" width="15" style="33" customWidth="1"/>
    <col min="11522" max="11776" width="11.42578125" style="33"/>
    <col min="11777" max="11777" width="15" style="33" customWidth="1"/>
    <col min="11778" max="12032" width="11.42578125" style="33"/>
    <col min="12033" max="12033" width="15" style="33" customWidth="1"/>
    <col min="12034" max="12288" width="11.42578125" style="33"/>
    <col min="12289" max="12289" width="15" style="33" customWidth="1"/>
    <col min="12290" max="12544" width="11.42578125" style="33"/>
    <col min="12545" max="12545" width="15" style="33" customWidth="1"/>
    <col min="12546" max="12800" width="11.42578125" style="33"/>
    <col min="12801" max="12801" width="15" style="33" customWidth="1"/>
    <col min="12802" max="13056" width="11.42578125" style="33"/>
    <col min="13057" max="13057" width="15" style="33" customWidth="1"/>
    <col min="13058" max="13312" width="11.42578125" style="33"/>
    <col min="13313" max="13313" width="15" style="33" customWidth="1"/>
    <col min="13314" max="13568" width="11.42578125" style="33"/>
    <col min="13569" max="13569" width="15" style="33" customWidth="1"/>
    <col min="13570" max="13824" width="11.42578125" style="33"/>
    <col min="13825" max="13825" width="15" style="33" customWidth="1"/>
    <col min="13826" max="14080" width="11.42578125" style="33"/>
    <col min="14081" max="14081" width="15" style="33" customWidth="1"/>
    <col min="14082" max="14336" width="11.42578125" style="33"/>
    <col min="14337" max="14337" width="15" style="33" customWidth="1"/>
    <col min="14338" max="14592" width="11.42578125" style="33"/>
    <col min="14593" max="14593" width="15" style="33" customWidth="1"/>
    <col min="14594" max="14848" width="11.42578125" style="33"/>
    <col min="14849" max="14849" width="15" style="33" customWidth="1"/>
    <col min="14850" max="15104" width="11.42578125" style="33"/>
    <col min="15105" max="15105" width="15" style="33" customWidth="1"/>
    <col min="15106" max="15360" width="11.42578125" style="33"/>
    <col min="15361" max="15361" width="15" style="33" customWidth="1"/>
    <col min="15362" max="15616" width="11.42578125" style="33"/>
    <col min="15617" max="15617" width="15" style="33" customWidth="1"/>
    <col min="15618" max="15872" width="11.42578125" style="33"/>
    <col min="15873" max="15873" width="15" style="33" customWidth="1"/>
    <col min="15874" max="16128" width="11.42578125" style="33"/>
    <col min="16129" max="16129" width="15" style="33" customWidth="1"/>
    <col min="16130" max="16384" width="11.42578125" style="33"/>
  </cols>
  <sheetData>
    <row r="1" spans="1:13">
      <c r="A1" s="80" t="s">
        <v>204</v>
      </c>
    </row>
    <row r="2" spans="1:13">
      <c r="A2" s="80"/>
    </row>
    <row r="3" spans="1:13">
      <c r="A3" s="80"/>
      <c r="B3" s="80">
        <v>2007</v>
      </c>
      <c r="C3" s="80">
        <v>2008</v>
      </c>
      <c r="D3" s="80">
        <v>2009</v>
      </c>
      <c r="E3" s="80">
        <v>2010</v>
      </c>
      <c r="F3" s="80">
        <v>2011</v>
      </c>
      <c r="G3" s="80">
        <v>2012</v>
      </c>
      <c r="H3" s="80">
        <v>2013</v>
      </c>
      <c r="I3" s="80">
        <v>2014</v>
      </c>
      <c r="J3" s="80">
        <v>2015</v>
      </c>
      <c r="K3" s="80">
        <v>2016</v>
      </c>
      <c r="L3" s="80">
        <v>2017</v>
      </c>
      <c r="M3" s="80">
        <v>2018</v>
      </c>
    </row>
    <row r="4" spans="1:13">
      <c r="A4" s="218" t="s">
        <v>4</v>
      </c>
      <c r="B4" s="219">
        <v>27955.399999999998</v>
      </c>
      <c r="C4" s="219">
        <v>29856.6</v>
      </c>
      <c r="D4" s="219">
        <v>3162.2</v>
      </c>
      <c r="E4" s="219">
        <v>9991</v>
      </c>
      <c r="F4" s="219">
        <v>7255.5999999999995</v>
      </c>
      <c r="G4" s="219">
        <v>11950.399999999998</v>
      </c>
      <c r="H4" s="219">
        <v>24696.199999999997</v>
      </c>
      <c r="I4" s="219">
        <v>19089.599999999999</v>
      </c>
      <c r="J4" s="219">
        <v>25142.399999999998</v>
      </c>
      <c r="K4" s="219">
        <v>28712</v>
      </c>
      <c r="L4" s="219">
        <v>30923.599999999999</v>
      </c>
      <c r="M4" s="219">
        <v>31389.199999999997</v>
      </c>
    </row>
    <row r="5" spans="1:13">
      <c r="A5" s="218" t="s">
        <v>17</v>
      </c>
      <c r="B5" s="219">
        <v>34784.199999999997</v>
      </c>
      <c r="C5" s="219">
        <v>36433.199999999997</v>
      </c>
      <c r="D5" s="219">
        <v>4908.2</v>
      </c>
      <c r="E5" s="219">
        <v>12396.599999999999</v>
      </c>
      <c r="F5" s="219">
        <v>9156.7999999999993</v>
      </c>
      <c r="G5" s="219">
        <v>16916.799999999996</v>
      </c>
      <c r="H5" s="219">
        <v>37927</v>
      </c>
      <c r="I5" s="219">
        <v>32688.999999999996</v>
      </c>
      <c r="J5" s="219">
        <v>39129.799999999996</v>
      </c>
      <c r="K5" s="219">
        <v>42641.2</v>
      </c>
      <c r="L5" s="219">
        <v>48325.399999999994</v>
      </c>
      <c r="M5" s="219">
        <v>44561.799999999996</v>
      </c>
    </row>
    <row r="6" spans="1:13">
      <c r="A6" s="218" t="s">
        <v>6</v>
      </c>
      <c r="B6" s="219">
        <v>40196.799999999996</v>
      </c>
      <c r="C6" s="219">
        <v>40875.799999999996</v>
      </c>
      <c r="D6" s="219">
        <v>6440.7999999999993</v>
      </c>
      <c r="E6" s="219">
        <v>14026.199999999999</v>
      </c>
      <c r="F6" s="219">
        <v>10534.199999999999</v>
      </c>
      <c r="G6" s="219">
        <v>22251.799999999996</v>
      </c>
      <c r="H6" s="219">
        <v>49237.2</v>
      </c>
      <c r="I6" s="219">
        <v>42796.399999999994</v>
      </c>
      <c r="J6" s="219">
        <v>49353.599999999991</v>
      </c>
      <c r="K6" s="219">
        <v>53388.799999999996</v>
      </c>
      <c r="L6" s="219">
        <v>59848.999999999993</v>
      </c>
      <c r="M6" s="219">
        <v>55231.799999999996</v>
      </c>
    </row>
    <row r="7" spans="1:13">
      <c r="A7" s="218" t="s">
        <v>7</v>
      </c>
      <c r="B7" s="219">
        <v>52768</v>
      </c>
      <c r="C7" s="219">
        <v>54048.399999999994</v>
      </c>
      <c r="D7" s="219">
        <v>9409</v>
      </c>
      <c r="E7" s="219">
        <v>19206</v>
      </c>
      <c r="F7" s="219">
        <v>14899.199999999999</v>
      </c>
      <c r="G7" s="219">
        <v>31117.599999999999</v>
      </c>
      <c r="H7" s="219">
        <v>65727.199999999997</v>
      </c>
      <c r="I7" s="219">
        <v>61614.399999999994</v>
      </c>
      <c r="J7" s="219">
        <v>65649.599999999991</v>
      </c>
      <c r="K7" s="219">
        <v>71275.599999999991</v>
      </c>
      <c r="L7" s="219">
        <v>78919.199999999983</v>
      </c>
      <c r="M7" s="219">
        <v>74108</v>
      </c>
    </row>
    <row r="8" spans="1:13">
      <c r="A8" s="218" t="s">
        <v>8</v>
      </c>
      <c r="B8" s="219">
        <v>58665.599999999999</v>
      </c>
      <c r="C8" s="219">
        <v>59150.599999999991</v>
      </c>
      <c r="D8" s="219">
        <v>10747.6</v>
      </c>
      <c r="E8" s="219">
        <v>21068.400000000001</v>
      </c>
      <c r="F8" s="219">
        <v>17324.199999999997</v>
      </c>
      <c r="G8" s="219">
        <v>36763</v>
      </c>
      <c r="H8" s="219">
        <v>76571.8</v>
      </c>
      <c r="I8" s="219">
        <v>73797.599999999991</v>
      </c>
      <c r="J8" s="219">
        <v>76106.2</v>
      </c>
      <c r="K8" s="219">
        <v>82857.399999999994</v>
      </c>
      <c r="L8" s="219">
        <v>91994.799999999988</v>
      </c>
      <c r="M8" s="219">
        <v>84758.6</v>
      </c>
    </row>
    <row r="9" spans="1:13">
      <c r="A9" s="218" t="s">
        <v>9</v>
      </c>
      <c r="B9" s="219">
        <v>63787.199999999997</v>
      </c>
      <c r="C9" s="219">
        <v>63728.999999999993</v>
      </c>
      <c r="D9" s="219">
        <v>11814.6</v>
      </c>
      <c r="E9" s="219">
        <v>22639.800000000003</v>
      </c>
      <c r="F9" s="219">
        <v>20777.399999999998</v>
      </c>
      <c r="G9" s="219">
        <v>41205.599999999999</v>
      </c>
      <c r="H9" s="219">
        <v>87494</v>
      </c>
      <c r="I9" s="219">
        <v>87028.4</v>
      </c>
      <c r="J9" s="219">
        <v>88017.799999999988</v>
      </c>
      <c r="K9" s="219">
        <v>95215.2</v>
      </c>
      <c r="L9" s="219">
        <v>105050.99999999999</v>
      </c>
      <c r="M9" s="219">
        <v>95545</v>
      </c>
    </row>
    <row r="10" spans="1:13">
      <c r="A10" s="218" t="s">
        <v>10</v>
      </c>
      <c r="B10" s="219">
        <v>78686.399999999994</v>
      </c>
      <c r="C10" s="219">
        <v>78375.999999999985</v>
      </c>
      <c r="D10" s="219">
        <v>14821.6</v>
      </c>
      <c r="E10" s="219">
        <v>29177.600000000002</v>
      </c>
      <c r="F10" s="219">
        <v>23609.799999999996</v>
      </c>
      <c r="G10" s="219">
        <v>48849.2</v>
      </c>
      <c r="H10" s="219">
        <v>105613.6</v>
      </c>
      <c r="I10" s="219">
        <v>104954</v>
      </c>
      <c r="J10" s="219">
        <v>108930.99999999999</v>
      </c>
      <c r="K10" s="219">
        <v>116885</v>
      </c>
      <c r="L10" s="219">
        <v>129242.79999999999</v>
      </c>
      <c r="M10" s="219">
        <v>114363</v>
      </c>
    </row>
    <row r="11" spans="1:13">
      <c r="A11" s="218" t="s">
        <v>11</v>
      </c>
      <c r="B11" s="219">
        <v>84739.199999999997</v>
      </c>
      <c r="C11" s="219">
        <v>83807.999999999985</v>
      </c>
      <c r="D11" s="219">
        <v>16625.8</v>
      </c>
      <c r="E11" s="219">
        <v>31137.000000000004</v>
      </c>
      <c r="F11" s="219">
        <v>27431.599999999995</v>
      </c>
      <c r="G11" s="219">
        <v>53136.6</v>
      </c>
      <c r="H11" s="219">
        <v>118669.8</v>
      </c>
      <c r="I11" s="219">
        <v>117855</v>
      </c>
      <c r="J11" s="219">
        <v>121502.19999999998</v>
      </c>
      <c r="K11" s="219">
        <v>130833.60000000001</v>
      </c>
      <c r="L11" s="219">
        <v>142512.4</v>
      </c>
      <c r="M11" s="219">
        <v>126429.8</v>
      </c>
    </row>
    <row r="12" spans="1:13">
      <c r="A12" s="218" t="s">
        <v>12</v>
      </c>
      <c r="B12" s="219">
        <v>91335.2</v>
      </c>
      <c r="C12" s="219">
        <v>89239.999999999985</v>
      </c>
      <c r="D12" s="219">
        <v>18313.599999999999</v>
      </c>
      <c r="E12" s="219">
        <v>33154.600000000006</v>
      </c>
      <c r="F12" s="219">
        <v>30904.199999999993</v>
      </c>
      <c r="G12" s="219">
        <v>57656.799999999996</v>
      </c>
      <c r="H12" s="219">
        <v>130697.8</v>
      </c>
      <c r="I12" s="219">
        <v>131648.4</v>
      </c>
      <c r="J12" s="219">
        <v>135004.59999999998</v>
      </c>
      <c r="K12" s="219">
        <v>145655.20000000001</v>
      </c>
      <c r="L12" s="219">
        <v>158265.19999999998</v>
      </c>
      <c r="M12" s="219">
        <v>139583</v>
      </c>
    </row>
    <row r="13" spans="1:13">
      <c r="A13" s="218" t="s">
        <v>13</v>
      </c>
      <c r="B13" s="219">
        <v>106622.39999999999</v>
      </c>
      <c r="C13" s="219">
        <v>104779.39999999998</v>
      </c>
      <c r="D13" s="219">
        <v>21766.799999999999</v>
      </c>
      <c r="E13" s="219">
        <v>39964.000000000007</v>
      </c>
      <c r="F13" s="219">
        <v>37674.799999999996</v>
      </c>
      <c r="G13" s="219">
        <v>67221</v>
      </c>
      <c r="H13" s="219">
        <v>144103.20000000001</v>
      </c>
      <c r="I13" s="219">
        <v>147246</v>
      </c>
      <c r="J13" s="219">
        <v>151688.59999999998</v>
      </c>
      <c r="K13" s="219">
        <v>162746.6</v>
      </c>
      <c r="L13" s="219">
        <v>176869.8</v>
      </c>
      <c r="M13" s="33">
        <v>160127.6</v>
      </c>
    </row>
    <row r="14" spans="1:13">
      <c r="A14" s="218" t="s">
        <v>14</v>
      </c>
      <c r="B14" s="219">
        <v>111472.4</v>
      </c>
      <c r="C14" s="219">
        <v>111045.59999999998</v>
      </c>
      <c r="D14" s="219">
        <v>23454.6</v>
      </c>
      <c r="E14" s="219">
        <v>41942.80000000001</v>
      </c>
      <c r="F14" s="219">
        <v>41535.399999999994</v>
      </c>
      <c r="G14" s="219">
        <v>88599.799999999988</v>
      </c>
      <c r="H14" s="219">
        <v>150951.40000000002</v>
      </c>
      <c r="I14" s="219">
        <v>158110</v>
      </c>
      <c r="J14" s="219">
        <v>161776.59999999998</v>
      </c>
      <c r="K14" s="219">
        <v>173630</v>
      </c>
      <c r="L14" s="219">
        <v>189072.4</v>
      </c>
      <c r="M14" s="33">
        <v>172388.4</v>
      </c>
    </row>
    <row r="15" spans="1:13">
      <c r="A15" s="218" t="s">
        <v>15</v>
      </c>
      <c r="B15" s="219">
        <v>115643.4</v>
      </c>
      <c r="C15" s="219">
        <v>120823.19999999998</v>
      </c>
      <c r="D15" s="219">
        <v>24948.399999999998</v>
      </c>
      <c r="E15" s="219">
        <v>44717.000000000007</v>
      </c>
      <c r="F15" s="219">
        <v>45900.399999999994</v>
      </c>
      <c r="G15" s="219">
        <v>97019.4</v>
      </c>
      <c r="H15" s="219">
        <v>155840.20000000001</v>
      </c>
      <c r="I15" s="219">
        <v>166296.79999999999</v>
      </c>
      <c r="J15" s="219">
        <v>168857.59999999998</v>
      </c>
      <c r="K15" s="219">
        <v>182903.2</v>
      </c>
      <c r="L15" s="219">
        <v>198093.4</v>
      </c>
      <c r="M15" s="219">
        <v>185599.8</v>
      </c>
    </row>
    <row r="17" spans="1:11">
      <c r="A17" s="218" t="s">
        <v>205</v>
      </c>
    </row>
    <row r="19" spans="1:11">
      <c r="K19" s="219"/>
    </row>
  </sheetData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62"/>
  <sheetViews>
    <sheetView workbookViewId="0">
      <pane xSplit="1" ySplit="5" topLeftCell="B33" activePane="bottomRight" state="frozen"/>
      <selection activeCell="A43" sqref="A43"/>
      <selection pane="topRight" activeCell="A43" sqref="A43"/>
      <selection pane="bottomLeft" activeCell="A43" sqref="A43"/>
      <selection pane="bottomRight" activeCell="M4" sqref="M4"/>
    </sheetView>
  </sheetViews>
  <sheetFormatPr baseColWidth="10" defaultRowHeight="15"/>
  <cols>
    <col min="1" max="1" width="11.42578125" style="221"/>
    <col min="2" max="5" width="12.85546875" style="221" bestFit="1" customWidth="1"/>
    <col min="6" max="7" width="13.42578125" style="222" customWidth="1"/>
    <col min="8" max="8" width="12.7109375" style="221" bestFit="1" customWidth="1"/>
    <col min="9" max="9" width="13" style="221" bestFit="1" customWidth="1"/>
    <col min="10" max="10" width="11.7109375" style="221" bestFit="1" customWidth="1"/>
    <col min="11" max="257" width="11.42578125" style="221"/>
    <col min="258" max="261" width="12.85546875" style="221" bestFit="1" customWidth="1"/>
    <col min="262" max="263" width="13.42578125" style="221" customWidth="1"/>
    <col min="264" max="264" width="12.7109375" style="221" bestFit="1" customWidth="1"/>
    <col min="265" max="265" width="13" style="221" bestFit="1" customWidth="1"/>
    <col min="266" max="266" width="11.7109375" style="221" bestFit="1" customWidth="1"/>
    <col min="267" max="513" width="11.42578125" style="221"/>
    <col min="514" max="517" width="12.85546875" style="221" bestFit="1" customWidth="1"/>
    <col min="518" max="519" width="13.42578125" style="221" customWidth="1"/>
    <col min="520" max="520" width="12.7109375" style="221" bestFit="1" customWidth="1"/>
    <col min="521" max="521" width="13" style="221" bestFit="1" customWidth="1"/>
    <col min="522" max="522" width="11.7109375" style="221" bestFit="1" customWidth="1"/>
    <col min="523" max="769" width="11.42578125" style="221"/>
    <col min="770" max="773" width="12.85546875" style="221" bestFit="1" customWidth="1"/>
    <col min="774" max="775" width="13.42578125" style="221" customWidth="1"/>
    <col min="776" max="776" width="12.7109375" style="221" bestFit="1" customWidth="1"/>
    <col min="777" max="777" width="13" style="221" bestFit="1" customWidth="1"/>
    <col min="778" max="778" width="11.7109375" style="221" bestFit="1" customWidth="1"/>
    <col min="779" max="1025" width="11.42578125" style="221"/>
    <col min="1026" max="1029" width="12.85546875" style="221" bestFit="1" customWidth="1"/>
    <col min="1030" max="1031" width="13.42578125" style="221" customWidth="1"/>
    <col min="1032" max="1032" width="12.7109375" style="221" bestFit="1" customWidth="1"/>
    <col min="1033" max="1033" width="13" style="221" bestFit="1" customWidth="1"/>
    <col min="1034" max="1034" width="11.7109375" style="221" bestFit="1" customWidth="1"/>
    <col min="1035" max="1281" width="11.42578125" style="221"/>
    <col min="1282" max="1285" width="12.85546875" style="221" bestFit="1" customWidth="1"/>
    <col min="1286" max="1287" width="13.42578125" style="221" customWidth="1"/>
    <col min="1288" max="1288" width="12.7109375" style="221" bestFit="1" customWidth="1"/>
    <col min="1289" max="1289" width="13" style="221" bestFit="1" customWidth="1"/>
    <col min="1290" max="1290" width="11.7109375" style="221" bestFit="1" customWidth="1"/>
    <col min="1291" max="1537" width="11.42578125" style="221"/>
    <col min="1538" max="1541" width="12.85546875" style="221" bestFit="1" customWidth="1"/>
    <col min="1542" max="1543" width="13.42578125" style="221" customWidth="1"/>
    <col min="1544" max="1544" width="12.7109375" style="221" bestFit="1" customWidth="1"/>
    <col min="1545" max="1545" width="13" style="221" bestFit="1" customWidth="1"/>
    <col min="1546" max="1546" width="11.7109375" style="221" bestFit="1" customWidth="1"/>
    <col min="1547" max="1793" width="11.42578125" style="221"/>
    <col min="1794" max="1797" width="12.85546875" style="221" bestFit="1" customWidth="1"/>
    <col min="1798" max="1799" width="13.42578125" style="221" customWidth="1"/>
    <col min="1800" max="1800" width="12.7109375" style="221" bestFit="1" customWidth="1"/>
    <col min="1801" max="1801" width="13" style="221" bestFit="1" customWidth="1"/>
    <col min="1802" max="1802" width="11.7109375" style="221" bestFit="1" customWidth="1"/>
    <col min="1803" max="2049" width="11.42578125" style="221"/>
    <col min="2050" max="2053" width="12.85546875" style="221" bestFit="1" customWidth="1"/>
    <col min="2054" max="2055" width="13.42578125" style="221" customWidth="1"/>
    <col min="2056" max="2056" width="12.7109375" style="221" bestFit="1" customWidth="1"/>
    <col min="2057" max="2057" width="13" style="221" bestFit="1" customWidth="1"/>
    <col min="2058" max="2058" width="11.7109375" style="221" bestFit="1" customWidth="1"/>
    <col min="2059" max="2305" width="11.42578125" style="221"/>
    <col min="2306" max="2309" width="12.85546875" style="221" bestFit="1" customWidth="1"/>
    <col min="2310" max="2311" width="13.42578125" style="221" customWidth="1"/>
    <col min="2312" max="2312" width="12.7109375" style="221" bestFit="1" customWidth="1"/>
    <col min="2313" max="2313" width="13" style="221" bestFit="1" customWidth="1"/>
    <col min="2314" max="2314" width="11.7109375" style="221" bestFit="1" customWidth="1"/>
    <col min="2315" max="2561" width="11.42578125" style="221"/>
    <col min="2562" max="2565" width="12.85546875" style="221" bestFit="1" customWidth="1"/>
    <col min="2566" max="2567" width="13.42578125" style="221" customWidth="1"/>
    <col min="2568" max="2568" width="12.7109375" style="221" bestFit="1" customWidth="1"/>
    <col min="2569" max="2569" width="13" style="221" bestFit="1" customWidth="1"/>
    <col min="2570" max="2570" width="11.7109375" style="221" bestFit="1" customWidth="1"/>
    <col min="2571" max="2817" width="11.42578125" style="221"/>
    <col min="2818" max="2821" width="12.85546875" style="221" bestFit="1" customWidth="1"/>
    <col min="2822" max="2823" width="13.42578125" style="221" customWidth="1"/>
    <col min="2824" max="2824" width="12.7109375" style="221" bestFit="1" customWidth="1"/>
    <col min="2825" max="2825" width="13" style="221" bestFit="1" customWidth="1"/>
    <col min="2826" max="2826" width="11.7109375" style="221" bestFit="1" customWidth="1"/>
    <col min="2827" max="3073" width="11.42578125" style="221"/>
    <col min="3074" max="3077" width="12.85546875" style="221" bestFit="1" customWidth="1"/>
    <col min="3078" max="3079" width="13.42578125" style="221" customWidth="1"/>
    <col min="3080" max="3080" width="12.7109375" style="221" bestFit="1" customWidth="1"/>
    <col min="3081" max="3081" width="13" style="221" bestFit="1" customWidth="1"/>
    <col min="3082" max="3082" width="11.7109375" style="221" bestFit="1" customWidth="1"/>
    <col min="3083" max="3329" width="11.42578125" style="221"/>
    <col min="3330" max="3333" width="12.85546875" style="221" bestFit="1" customWidth="1"/>
    <col min="3334" max="3335" width="13.42578125" style="221" customWidth="1"/>
    <col min="3336" max="3336" width="12.7109375" style="221" bestFit="1" customWidth="1"/>
    <col min="3337" max="3337" width="13" style="221" bestFit="1" customWidth="1"/>
    <col min="3338" max="3338" width="11.7109375" style="221" bestFit="1" customWidth="1"/>
    <col min="3339" max="3585" width="11.42578125" style="221"/>
    <col min="3586" max="3589" width="12.85546875" style="221" bestFit="1" customWidth="1"/>
    <col min="3590" max="3591" width="13.42578125" style="221" customWidth="1"/>
    <col min="3592" max="3592" width="12.7109375" style="221" bestFit="1" customWidth="1"/>
    <col min="3593" max="3593" width="13" style="221" bestFit="1" customWidth="1"/>
    <col min="3594" max="3594" width="11.7109375" style="221" bestFit="1" customWidth="1"/>
    <col min="3595" max="3841" width="11.42578125" style="221"/>
    <col min="3842" max="3845" width="12.85546875" style="221" bestFit="1" customWidth="1"/>
    <col min="3846" max="3847" width="13.42578125" style="221" customWidth="1"/>
    <col min="3848" max="3848" width="12.7109375" style="221" bestFit="1" customWidth="1"/>
    <col min="3849" max="3849" width="13" style="221" bestFit="1" customWidth="1"/>
    <col min="3850" max="3850" width="11.7109375" style="221" bestFit="1" customWidth="1"/>
    <col min="3851" max="4097" width="11.42578125" style="221"/>
    <col min="4098" max="4101" width="12.85546875" style="221" bestFit="1" customWidth="1"/>
    <col min="4102" max="4103" width="13.42578125" style="221" customWidth="1"/>
    <col min="4104" max="4104" width="12.7109375" style="221" bestFit="1" customWidth="1"/>
    <col min="4105" max="4105" width="13" style="221" bestFit="1" customWidth="1"/>
    <col min="4106" max="4106" width="11.7109375" style="221" bestFit="1" customWidth="1"/>
    <col min="4107" max="4353" width="11.42578125" style="221"/>
    <col min="4354" max="4357" width="12.85546875" style="221" bestFit="1" customWidth="1"/>
    <col min="4358" max="4359" width="13.42578125" style="221" customWidth="1"/>
    <col min="4360" max="4360" width="12.7109375" style="221" bestFit="1" customWidth="1"/>
    <col min="4361" max="4361" width="13" style="221" bestFit="1" customWidth="1"/>
    <col min="4362" max="4362" width="11.7109375" style="221" bestFit="1" customWidth="1"/>
    <col min="4363" max="4609" width="11.42578125" style="221"/>
    <col min="4610" max="4613" width="12.85546875" style="221" bestFit="1" customWidth="1"/>
    <col min="4614" max="4615" width="13.42578125" style="221" customWidth="1"/>
    <col min="4616" max="4616" width="12.7109375" style="221" bestFit="1" customWidth="1"/>
    <col min="4617" max="4617" width="13" style="221" bestFit="1" customWidth="1"/>
    <col min="4618" max="4618" width="11.7109375" style="221" bestFit="1" customWidth="1"/>
    <col min="4619" max="4865" width="11.42578125" style="221"/>
    <col min="4866" max="4869" width="12.85546875" style="221" bestFit="1" customWidth="1"/>
    <col min="4870" max="4871" width="13.42578125" style="221" customWidth="1"/>
    <col min="4872" max="4872" width="12.7109375" style="221" bestFit="1" customWidth="1"/>
    <col min="4873" max="4873" width="13" style="221" bestFit="1" customWidth="1"/>
    <col min="4874" max="4874" width="11.7109375" style="221" bestFit="1" customWidth="1"/>
    <col min="4875" max="5121" width="11.42578125" style="221"/>
    <col min="5122" max="5125" width="12.85546875" style="221" bestFit="1" customWidth="1"/>
    <col min="5126" max="5127" width="13.42578125" style="221" customWidth="1"/>
    <col min="5128" max="5128" width="12.7109375" style="221" bestFit="1" customWidth="1"/>
    <col min="5129" max="5129" width="13" style="221" bestFit="1" customWidth="1"/>
    <col min="5130" max="5130" width="11.7109375" style="221" bestFit="1" customWidth="1"/>
    <col min="5131" max="5377" width="11.42578125" style="221"/>
    <col min="5378" max="5381" width="12.85546875" style="221" bestFit="1" customWidth="1"/>
    <col min="5382" max="5383" width="13.42578125" style="221" customWidth="1"/>
    <col min="5384" max="5384" width="12.7109375" style="221" bestFit="1" customWidth="1"/>
    <col min="5385" max="5385" width="13" style="221" bestFit="1" customWidth="1"/>
    <col min="5386" max="5386" width="11.7109375" style="221" bestFit="1" customWidth="1"/>
    <col min="5387" max="5633" width="11.42578125" style="221"/>
    <col min="5634" max="5637" width="12.85546875" style="221" bestFit="1" customWidth="1"/>
    <col min="5638" max="5639" width="13.42578125" style="221" customWidth="1"/>
    <col min="5640" max="5640" width="12.7109375" style="221" bestFit="1" customWidth="1"/>
    <col min="5641" max="5641" width="13" style="221" bestFit="1" customWidth="1"/>
    <col min="5642" max="5642" width="11.7109375" style="221" bestFit="1" customWidth="1"/>
    <col min="5643" max="5889" width="11.42578125" style="221"/>
    <col min="5890" max="5893" width="12.85546875" style="221" bestFit="1" customWidth="1"/>
    <col min="5894" max="5895" width="13.42578125" style="221" customWidth="1"/>
    <col min="5896" max="5896" width="12.7109375" style="221" bestFit="1" customWidth="1"/>
    <col min="5897" max="5897" width="13" style="221" bestFit="1" customWidth="1"/>
    <col min="5898" max="5898" width="11.7109375" style="221" bestFit="1" customWidth="1"/>
    <col min="5899" max="6145" width="11.42578125" style="221"/>
    <col min="6146" max="6149" width="12.85546875" style="221" bestFit="1" customWidth="1"/>
    <col min="6150" max="6151" width="13.42578125" style="221" customWidth="1"/>
    <col min="6152" max="6152" width="12.7109375" style="221" bestFit="1" customWidth="1"/>
    <col min="6153" max="6153" width="13" style="221" bestFit="1" customWidth="1"/>
    <col min="6154" max="6154" width="11.7109375" style="221" bestFit="1" customWidth="1"/>
    <col min="6155" max="6401" width="11.42578125" style="221"/>
    <col min="6402" max="6405" width="12.85546875" style="221" bestFit="1" customWidth="1"/>
    <col min="6406" max="6407" width="13.42578125" style="221" customWidth="1"/>
    <col min="6408" max="6408" width="12.7109375" style="221" bestFit="1" customWidth="1"/>
    <col min="6409" max="6409" width="13" style="221" bestFit="1" customWidth="1"/>
    <col min="6410" max="6410" width="11.7109375" style="221" bestFit="1" customWidth="1"/>
    <col min="6411" max="6657" width="11.42578125" style="221"/>
    <col min="6658" max="6661" width="12.85546875" style="221" bestFit="1" customWidth="1"/>
    <col min="6662" max="6663" width="13.42578125" style="221" customWidth="1"/>
    <col min="6664" max="6664" width="12.7109375" style="221" bestFit="1" customWidth="1"/>
    <col min="6665" max="6665" width="13" style="221" bestFit="1" customWidth="1"/>
    <col min="6666" max="6666" width="11.7109375" style="221" bestFit="1" customWidth="1"/>
    <col min="6667" max="6913" width="11.42578125" style="221"/>
    <col min="6914" max="6917" width="12.85546875" style="221" bestFit="1" customWidth="1"/>
    <col min="6918" max="6919" width="13.42578125" style="221" customWidth="1"/>
    <col min="6920" max="6920" width="12.7109375" style="221" bestFit="1" customWidth="1"/>
    <col min="6921" max="6921" width="13" style="221" bestFit="1" customWidth="1"/>
    <col min="6922" max="6922" width="11.7109375" style="221" bestFit="1" customWidth="1"/>
    <col min="6923" max="7169" width="11.42578125" style="221"/>
    <col min="7170" max="7173" width="12.85546875" style="221" bestFit="1" customWidth="1"/>
    <col min="7174" max="7175" width="13.42578125" style="221" customWidth="1"/>
    <col min="7176" max="7176" width="12.7109375" style="221" bestFit="1" customWidth="1"/>
    <col min="7177" max="7177" width="13" style="221" bestFit="1" customWidth="1"/>
    <col min="7178" max="7178" width="11.7109375" style="221" bestFit="1" customWidth="1"/>
    <col min="7179" max="7425" width="11.42578125" style="221"/>
    <col min="7426" max="7429" width="12.85546875" style="221" bestFit="1" customWidth="1"/>
    <col min="7430" max="7431" width="13.42578125" style="221" customWidth="1"/>
    <col min="7432" max="7432" width="12.7109375" style="221" bestFit="1" customWidth="1"/>
    <col min="7433" max="7433" width="13" style="221" bestFit="1" customWidth="1"/>
    <col min="7434" max="7434" width="11.7109375" style="221" bestFit="1" customWidth="1"/>
    <col min="7435" max="7681" width="11.42578125" style="221"/>
    <col min="7682" max="7685" width="12.85546875" style="221" bestFit="1" customWidth="1"/>
    <col min="7686" max="7687" width="13.42578125" style="221" customWidth="1"/>
    <col min="7688" max="7688" width="12.7109375" style="221" bestFit="1" customWidth="1"/>
    <col min="7689" max="7689" width="13" style="221" bestFit="1" customWidth="1"/>
    <col min="7690" max="7690" width="11.7109375" style="221" bestFit="1" customWidth="1"/>
    <col min="7691" max="7937" width="11.42578125" style="221"/>
    <col min="7938" max="7941" width="12.85546875" style="221" bestFit="1" customWidth="1"/>
    <col min="7942" max="7943" width="13.42578125" style="221" customWidth="1"/>
    <col min="7944" max="7944" width="12.7109375" style="221" bestFit="1" customWidth="1"/>
    <col min="7945" max="7945" width="13" style="221" bestFit="1" customWidth="1"/>
    <col min="7946" max="7946" width="11.7109375" style="221" bestFit="1" customWidth="1"/>
    <col min="7947" max="8193" width="11.42578125" style="221"/>
    <col min="8194" max="8197" width="12.85546875" style="221" bestFit="1" customWidth="1"/>
    <col min="8198" max="8199" width="13.42578125" style="221" customWidth="1"/>
    <col min="8200" max="8200" width="12.7109375" style="221" bestFit="1" customWidth="1"/>
    <col min="8201" max="8201" width="13" style="221" bestFit="1" customWidth="1"/>
    <col min="8202" max="8202" width="11.7109375" style="221" bestFit="1" customWidth="1"/>
    <col min="8203" max="8449" width="11.42578125" style="221"/>
    <col min="8450" max="8453" width="12.85546875" style="221" bestFit="1" customWidth="1"/>
    <col min="8454" max="8455" width="13.42578125" style="221" customWidth="1"/>
    <col min="8456" max="8456" width="12.7109375" style="221" bestFit="1" customWidth="1"/>
    <col min="8457" max="8457" width="13" style="221" bestFit="1" customWidth="1"/>
    <col min="8458" max="8458" width="11.7109375" style="221" bestFit="1" customWidth="1"/>
    <col min="8459" max="8705" width="11.42578125" style="221"/>
    <col min="8706" max="8709" width="12.85546875" style="221" bestFit="1" customWidth="1"/>
    <col min="8710" max="8711" width="13.42578125" style="221" customWidth="1"/>
    <col min="8712" max="8712" width="12.7109375" style="221" bestFit="1" customWidth="1"/>
    <col min="8713" max="8713" width="13" style="221" bestFit="1" customWidth="1"/>
    <col min="8714" max="8714" width="11.7109375" style="221" bestFit="1" customWidth="1"/>
    <col min="8715" max="8961" width="11.42578125" style="221"/>
    <col min="8962" max="8965" width="12.85546875" style="221" bestFit="1" customWidth="1"/>
    <col min="8966" max="8967" width="13.42578125" style="221" customWidth="1"/>
    <col min="8968" max="8968" width="12.7109375" style="221" bestFit="1" customWidth="1"/>
    <col min="8969" max="8969" width="13" style="221" bestFit="1" customWidth="1"/>
    <col min="8970" max="8970" width="11.7109375" style="221" bestFit="1" customWidth="1"/>
    <col min="8971" max="9217" width="11.42578125" style="221"/>
    <col min="9218" max="9221" width="12.85546875" style="221" bestFit="1" customWidth="1"/>
    <col min="9222" max="9223" width="13.42578125" style="221" customWidth="1"/>
    <col min="9224" max="9224" width="12.7109375" style="221" bestFit="1" customWidth="1"/>
    <col min="9225" max="9225" width="13" style="221" bestFit="1" customWidth="1"/>
    <col min="9226" max="9226" width="11.7109375" style="221" bestFit="1" customWidth="1"/>
    <col min="9227" max="9473" width="11.42578125" style="221"/>
    <col min="9474" max="9477" width="12.85546875" style="221" bestFit="1" customWidth="1"/>
    <col min="9478" max="9479" width="13.42578125" style="221" customWidth="1"/>
    <col min="9480" max="9480" width="12.7109375" style="221" bestFit="1" customWidth="1"/>
    <col min="9481" max="9481" width="13" style="221" bestFit="1" customWidth="1"/>
    <col min="9482" max="9482" width="11.7109375" style="221" bestFit="1" customWidth="1"/>
    <col min="9483" max="9729" width="11.42578125" style="221"/>
    <col min="9730" max="9733" width="12.85546875" style="221" bestFit="1" customWidth="1"/>
    <col min="9734" max="9735" width="13.42578125" style="221" customWidth="1"/>
    <col min="9736" max="9736" width="12.7109375" style="221" bestFit="1" customWidth="1"/>
    <col min="9737" max="9737" width="13" style="221" bestFit="1" customWidth="1"/>
    <col min="9738" max="9738" width="11.7109375" style="221" bestFit="1" customWidth="1"/>
    <col min="9739" max="9985" width="11.42578125" style="221"/>
    <col min="9986" max="9989" width="12.85546875" style="221" bestFit="1" customWidth="1"/>
    <col min="9990" max="9991" width="13.42578125" style="221" customWidth="1"/>
    <col min="9992" max="9992" width="12.7109375" style="221" bestFit="1" customWidth="1"/>
    <col min="9993" max="9993" width="13" style="221" bestFit="1" customWidth="1"/>
    <col min="9994" max="9994" width="11.7109375" style="221" bestFit="1" customWidth="1"/>
    <col min="9995" max="10241" width="11.42578125" style="221"/>
    <col min="10242" max="10245" width="12.85546875" style="221" bestFit="1" customWidth="1"/>
    <col min="10246" max="10247" width="13.42578125" style="221" customWidth="1"/>
    <col min="10248" max="10248" width="12.7109375" style="221" bestFit="1" customWidth="1"/>
    <col min="10249" max="10249" width="13" style="221" bestFit="1" customWidth="1"/>
    <col min="10250" max="10250" width="11.7109375" style="221" bestFit="1" customWidth="1"/>
    <col min="10251" max="10497" width="11.42578125" style="221"/>
    <col min="10498" max="10501" width="12.85546875" style="221" bestFit="1" customWidth="1"/>
    <col min="10502" max="10503" width="13.42578125" style="221" customWidth="1"/>
    <col min="10504" max="10504" width="12.7109375" style="221" bestFit="1" customWidth="1"/>
    <col min="10505" max="10505" width="13" style="221" bestFit="1" customWidth="1"/>
    <col min="10506" max="10506" width="11.7109375" style="221" bestFit="1" customWidth="1"/>
    <col min="10507" max="10753" width="11.42578125" style="221"/>
    <col min="10754" max="10757" width="12.85546875" style="221" bestFit="1" customWidth="1"/>
    <col min="10758" max="10759" width="13.42578125" style="221" customWidth="1"/>
    <col min="10760" max="10760" width="12.7109375" style="221" bestFit="1" customWidth="1"/>
    <col min="10761" max="10761" width="13" style="221" bestFit="1" customWidth="1"/>
    <col min="10762" max="10762" width="11.7109375" style="221" bestFit="1" customWidth="1"/>
    <col min="10763" max="11009" width="11.42578125" style="221"/>
    <col min="11010" max="11013" width="12.85546875" style="221" bestFit="1" customWidth="1"/>
    <col min="11014" max="11015" width="13.42578125" style="221" customWidth="1"/>
    <col min="11016" max="11016" width="12.7109375" style="221" bestFit="1" customWidth="1"/>
    <col min="11017" max="11017" width="13" style="221" bestFit="1" customWidth="1"/>
    <col min="11018" max="11018" width="11.7109375" style="221" bestFit="1" customWidth="1"/>
    <col min="11019" max="11265" width="11.42578125" style="221"/>
    <col min="11266" max="11269" width="12.85546875" style="221" bestFit="1" customWidth="1"/>
    <col min="11270" max="11271" width="13.42578125" style="221" customWidth="1"/>
    <col min="11272" max="11272" width="12.7109375" style="221" bestFit="1" customWidth="1"/>
    <col min="11273" max="11273" width="13" style="221" bestFit="1" customWidth="1"/>
    <col min="11274" max="11274" width="11.7109375" style="221" bestFit="1" customWidth="1"/>
    <col min="11275" max="11521" width="11.42578125" style="221"/>
    <col min="11522" max="11525" width="12.85546875" style="221" bestFit="1" customWidth="1"/>
    <col min="11526" max="11527" width="13.42578125" style="221" customWidth="1"/>
    <col min="11528" max="11528" width="12.7109375" style="221" bestFit="1" customWidth="1"/>
    <col min="11529" max="11529" width="13" style="221" bestFit="1" customWidth="1"/>
    <col min="11530" max="11530" width="11.7109375" style="221" bestFit="1" customWidth="1"/>
    <col min="11531" max="11777" width="11.42578125" style="221"/>
    <col min="11778" max="11781" width="12.85546875" style="221" bestFit="1" customWidth="1"/>
    <col min="11782" max="11783" width="13.42578125" style="221" customWidth="1"/>
    <col min="11784" max="11784" width="12.7109375" style="221" bestFit="1" customWidth="1"/>
    <col min="11785" max="11785" width="13" style="221" bestFit="1" customWidth="1"/>
    <col min="11786" max="11786" width="11.7109375" style="221" bestFit="1" customWidth="1"/>
    <col min="11787" max="12033" width="11.42578125" style="221"/>
    <col min="12034" max="12037" width="12.85546875" style="221" bestFit="1" customWidth="1"/>
    <col min="12038" max="12039" width="13.42578125" style="221" customWidth="1"/>
    <col min="12040" max="12040" width="12.7109375" style="221" bestFit="1" customWidth="1"/>
    <col min="12041" max="12041" width="13" style="221" bestFit="1" customWidth="1"/>
    <col min="12042" max="12042" width="11.7109375" style="221" bestFit="1" customWidth="1"/>
    <col min="12043" max="12289" width="11.42578125" style="221"/>
    <col min="12290" max="12293" width="12.85546875" style="221" bestFit="1" customWidth="1"/>
    <col min="12294" max="12295" width="13.42578125" style="221" customWidth="1"/>
    <col min="12296" max="12296" width="12.7109375" style="221" bestFit="1" customWidth="1"/>
    <col min="12297" max="12297" width="13" style="221" bestFit="1" customWidth="1"/>
    <col min="12298" max="12298" width="11.7109375" style="221" bestFit="1" customWidth="1"/>
    <col min="12299" max="12545" width="11.42578125" style="221"/>
    <col min="12546" max="12549" width="12.85546875" style="221" bestFit="1" customWidth="1"/>
    <col min="12550" max="12551" width="13.42578125" style="221" customWidth="1"/>
    <col min="12552" max="12552" width="12.7109375" style="221" bestFit="1" customWidth="1"/>
    <col min="12553" max="12553" width="13" style="221" bestFit="1" customWidth="1"/>
    <col min="12554" max="12554" width="11.7109375" style="221" bestFit="1" customWidth="1"/>
    <col min="12555" max="12801" width="11.42578125" style="221"/>
    <col min="12802" max="12805" width="12.85546875" style="221" bestFit="1" customWidth="1"/>
    <col min="12806" max="12807" width="13.42578125" style="221" customWidth="1"/>
    <col min="12808" max="12808" width="12.7109375" style="221" bestFit="1" customWidth="1"/>
    <col min="12809" max="12809" width="13" style="221" bestFit="1" customWidth="1"/>
    <col min="12810" max="12810" width="11.7109375" style="221" bestFit="1" customWidth="1"/>
    <col min="12811" max="13057" width="11.42578125" style="221"/>
    <col min="13058" max="13061" width="12.85546875" style="221" bestFit="1" customWidth="1"/>
    <col min="13062" max="13063" width="13.42578125" style="221" customWidth="1"/>
    <col min="13064" max="13064" width="12.7109375" style="221" bestFit="1" customWidth="1"/>
    <col min="13065" max="13065" width="13" style="221" bestFit="1" customWidth="1"/>
    <col min="13066" max="13066" width="11.7109375" style="221" bestFit="1" customWidth="1"/>
    <col min="13067" max="13313" width="11.42578125" style="221"/>
    <col min="13314" max="13317" width="12.85546875" style="221" bestFit="1" customWidth="1"/>
    <col min="13318" max="13319" width="13.42578125" style="221" customWidth="1"/>
    <col min="13320" max="13320" width="12.7109375" style="221" bestFit="1" customWidth="1"/>
    <col min="13321" max="13321" width="13" style="221" bestFit="1" customWidth="1"/>
    <col min="13322" max="13322" width="11.7109375" style="221" bestFit="1" customWidth="1"/>
    <col min="13323" max="13569" width="11.42578125" style="221"/>
    <col min="13570" max="13573" width="12.85546875" style="221" bestFit="1" customWidth="1"/>
    <col min="13574" max="13575" width="13.42578125" style="221" customWidth="1"/>
    <col min="13576" max="13576" width="12.7109375" style="221" bestFit="1" customWidth="1"/>
    <col min="13577" max="13577" width="13" style="221" bestFit="1" customWidth="1"/>
    <col min="13578" max="13578" width="11.7109375" style="221" bestFit="1" customWidth="1"/>
    <col min="13579" max="13825" width="11.42578125" style="221"/>
    <col min="13826" max="13829" width="12.85546875" style="221" bestFit="1" customWidth="1"/>
    <col min="13830" max="13831" width="13.42578125" style="221" customWidth="1"/>
    <col min="13832" max="13832" width="12.7109375" style="221" bestFit="1" customWidth="1"/>
    <col min="13833" max="13833" width="13" style="221" bestFit="1" customWidth="1"/>
    <col min="13834" max="13834" width="11.7109375" style="221" bestFit="1" customWidth="1"/>
    <col min="13835" max="14081" width="11.42578125" style="221"/>
    <col min="14082" max="14085" width="12.85546875" style="221" bestFit="1" customWidth="1"/>
    <col min="14086" max="14087" width="13.42578125" style="221" customWidth="1"/>
    <col min="14088" max="14088" width="12.7109375" style="221" bestFit="1" customWidth="1"/>
    <col min="14089" max="14089" width="13" style="221" bestFit="1" customWidth="1"/>
    <col min="14090" max="14090" width="11.7109375" style="221" bestFit="1" customWidth="1"/>
    <col min="14091" max="14337" width="11.42578125" style="221"/>
    <col min="14338" max="14341" width="12.85546875" style="221" bestFit="1" customWidth="1"/>
    <col min="14342" max="14343" width="13.42578125" style="221" customWidth="1"/>
    <col min="14344" max="14344" width="12.7109375" style="221" bestFit="1" customWidth="1"/>
    <col min="14345" max="14345" width="13" style="221" bestFit="1" customWidth="1"/>
    <col min="14346" max="14346" width="11.7109375" style="221" bestFit="1" customWidth="1"/>
    <col min="14347" max="14593" width="11.42578125" style="221"/>
    <col min="14594" max="14597" width="12.85546875" style="221" bestFit="1" customWidth="1"/>
    <col min="14598" max="14599" width="13.42578125" style="221" customWidth="1"/>
    <col min="14600" max="14600" width="12.7109375" style="221" bestFit="1" customWidth="1"/>
    <col min="14601" max="14601" width="13" style="221" bestFit="1" customWidth="1"/>
    <col min="14602" max="14602" width="11.7109375" style="221" bestFit="1" customWidth="1"/>
    <col min="14603" max="14849" width="11.42578125" style="221"/>
    <col min="14850" max="14853" width="12.85546875" style="221" bestFit="1" customWidth="1"/>
    <col min="14854" max="14855" width="13.42578125" style="221" customWidth="1"/>
    <col min="14856" max="14856" width="12.7109375" style="221" bestFit="1" customWidth="1"/>
    <col min="14857" max="14857" width="13" style="221" bestFit="1" customWidth="1"/>
    <col min="14858" max="14858" width="11.7109375" style="221" bestFit="1" customWidth="1"/>
    <col min="14859" max="15105" width="11.42578125" style="221"/>
    <col min="15106" max="15109" width="12.85546875" style="221" bestFit="1" customWidth="1"/>
    <col min="15110" max="15111" width="13.42578125" style="221" customWidth="1"/>
    <col min="15112" max="15112" width="12.7109375" style="221" bestFit="1" customWidth="1"/>
    <col min="15113" max="15113" width="13" style="221" bestFit="1" customWidth="1"/>
    <col min="15114" max="15114" width="11.7109375" style="221" bestFit="1" customWidth="1"/>
    <col min="15115" max="15361" width="11.42578125" style="221"/>
    <col min="15362" max="15365" width="12.85546875" style="221" bestFit="1" customWidth="1"/>
    <col min="15366" max="15367" width="13.42578125" style="221" customWidth="1"/>
    <col min="15368" max="15368" width="12.7109375" style="221" bestFit="1" customWidth="1"/>
    <col min="15369" max="15369" width="13" style="221" bestFit="1" customWidth="1"/>
    <col min="15370" max="15370" width="11.7109375" style="221" bestFit="1" customWidth="1"/>
    <col min="15371" max="15617" width="11.42578125" style="221"/>
    <col min="15618" max="15621" width="12.85546875" style="221" bestFit="1" customWidth="1"/>
    <col min="15622" max="15623" width="13.42578125" style="221" customWidth="1"/>
    <col min="15624" max="15624" width="12.7109375" style="221" bestFit="1" customWidth="1"/>
    <col min="15625" max="15625" width="13" style="221" bestFit="1" customWidth="1"/>
    <col min="15626" max="15626" width="11.7109375" style="221" bestFit="1" customWidth="1"/>
    <col min="15627" max="15873" width="11.42578125" style="221"/>
    <col min="15874" max="15877" width="12.85546875" style="221" bestFit="1" customWidth="1"/>
    <col min="15878" max="15879" width="13.42578125" style="221" customWidth="1"/>
    <col min="15880" max="15880" width="12.7109375" style="221" bestFit="1" customWidth="1"/>
    <col min="15881" max="15881" width="13" style="221" bestFit="1" customWidth="1"/>
    <col min="15882" max="15882" width="11.7109375" style="221" bestFit="1" customWidth="1"/>
    <col min="15883" max="16129" width="11.42578125" style="221"/>
    <col min="16130" max="16133" width="12.85546875" style="221" bestFit="1" customWidth="1"/>
    <col min="16134" max="16135" width="13.42578125" style="221" customWidth="1"/>
    <col min="16136" max="16136" width="12.7109375" style="221" bestFit="1" customWidth="1"/>
    <col min="16137" max="16137" width="13" style="221" bestFit="1" customWidth="1"/>
    <col min="16138" max="16138" width="11.7109375" style="221" bestFit="1" customWidth="1"/>
    <col min="16139" max="16384" width="11.42578125" style="221"/>
  </cols>
  <sheetData>
    <row r="1" spans="1:14" ht="18.75">
      <c r="A1" s="303" t="s">
        <v>206</v>
      </c>
      <c r="B1" s="304"/>
      <c r="C1" s="304"/>
      <c r="D1" s="304"/>
      <c r="E1" s="304"/>
      <c r="F1" s="305"/>
      <c r="G1" s="305"/>
      <c r="H1" s="304"/>
      <c r="I1" s="304"/>
      <c r="J1" s="304"/>
      <c r="K1" s="304"/>
      <c r="L1" s="304"/>
      <c r="M1" s="304"/>
      <c r="N1" s="304"/>
    </row>
    <row r="2" spans="1:14" s="224" customFormat="1" ht="18.75">
      <c r="A2" s="223" t="s">
        <v>207</v>
      </c>
      <c r="B2" s="306"/>
      <c r="C2" s="307"/>
      <c r="D2" s="307"/>
      <c r="E2" s="308"/>
      <c r="F2" s="305"/>
      <c r="G2" s="305"/>
      <c r="H2" s="306"/>
      <c r="I2" s="306"/>
      <c r="J2" s="306"/>
      <c r="K2" s="306"/>
      <c r="L2" s="306"/>
      <c r="M2" s="306"/>
      <c r="N2" s="306"/>
    </row>
    <row r="3" spans="1:14">
      <c r="A3" s="221" t="s">
        <v>208</v>
      </c>
      <c r="F3" s="227"/>
      <c r="G3" s="227"/>
    </row>
    <row r="5" spans="1:14" ht="75">
      <c r="A5" s="228"/>
      <c r="B5" s="228" t="str">
        <f>'[9]Stocks fin déc 68-08'!B3</f>
        <v>Garanties de ressources (dispositifs pour 60 ans et plus)</v>
      </c>
      <c r="C5" s="229" t="str">
        <f>'[9]Stocks fin déc 68-08'!C3</f>
        <v xml:space="preserve">Préretraites totales  </v>
      </c>
      <c r="D5" s="228" t="str">
        <f>'[9]Stocks fin déc 68-08'!E3</f>
        <v>Dispensés de recherche d'emploi indemnisés</v>
      </c>
      <c r="E5" s="228" t="str">
        <f>'[9]Stocks fin déc 68-08'!G3</f>
        <v>Retraites anticipées pour carrière longue</v>
      </c>
      <c r="F5" s="230" t="s">
        <v>209</v>
      </c>
      <c r="G5" s="231" t="s">
        <v>210</v>
      </c>
      <c r="H5" s="221" t="s">
        <v>211</v>
      </c>
    </row>
    <row r="6" spans="1:14" ht="12.75" customHeight="1">
      <c r="A6" s="228">
        <f>'[9]Stocks fin déc 68-08'!A4</f>
        <v>1968</v>
      </c>
      <c r="B6" s="232">
        <f>'[10]Stocks fin déc 68-08'!B4</f>
        <v>14000</v>
      </c>
      <c r="C6" s="232"/>
      <c r="D6" s="232"/>
      <c r="E6" s="232"/>
      <c r="F6" s="233"/>
      <c r="G6" s="234"/>
      <c r="H6" s="235">
        <f t="shared" ref="H6:H41" si="0">SUM(C6:F6)</f>
        <v>0</v>
      </c>
    </row>
    <row r="7" spans="1:14" ht="12.75" customHeight="1">
      <c r="A7" s="236">
        <f>'[9]Stocks fin déc 68-08'!A5</f>
        <v>1969</v>
      </c>
      <c r="B7" s="233">
        <f>'[10]Stocks fin déc 68-08'!B5</f>
        <v>13500</v>
      </c>
      <c r="C7" s="233"/>
      <c r="D7" s="233"/>
      <c r="E7" s="233"/>
      <c r="F7" s="233"/>
      <c r="G7" s="234"/>
      <c r="H7" s="235">
        <f t="shared" si="0"/>
        <v>0</v>
      </c>
    </row>
    <row r="8" spans="1:14" ht="12.75" customHeight="1">
      <c r="A8" s="236">
        <f>'[9]Stocks fin déc 68-08'!A6</f>
        <v>1970</v>
      </c>
      <c r="B8" s="233">
        <f>'[10]Stocks fin déc 68-08'!B6</f>
        <v>13500</v>
      </c>
      <c r="C8" s="233"/>
      <c r="D8" s="233"/>
      <c r="E8" s="233"/>
      <c r="F8" s="233"/>
      <c r="G8" s="234"/>
      <c r="H8" s="235">
        <f t="shared" si="0"/>
        <v>0</v>
      </c>
    </row>
    <row r="9" spans="1:14" ht="12.75" customHeight="1">
      <c r="A9" s="236">
        <f>'[9]Stocks fin déc 68-08'!A7</f>
        <v>1971</v>
      </c>
      <c r="B9" s="233">
        <f>'[10]Stocks fin déc 68-08'!B7</f>
        <v>14000</v>
      </c>
      <c r="C9" s="233"/>
      <c r="D9" s="233"/>
      <c r="E9" s="233"/>
      <c r="F9" s="233"/>
      <c r="G9" s="234"/>
      <c r="H9" s="235">
        <f t="shared" si="0"/>
        <v>0</v>
      </c>
    </row>
    <row r="10" spans="1:14" ht="12.75" customHeight="1">
      <c r="A10" s="236">
        <f>'[9]Stocks fin déc 68-08'!A8</f>
        <v>1972</v>
      </c>
      <c r="B10" s="233">
        <f>'[10]Stocks fin déc 68-08'!B8</f>
        <v>14151</v>
      </c>
      <c r="C10" s="233"/>
      <c r="D10" s="233"/>
      <c r="E10" s="233"/>
      <c r="F10" s="233"/>
      <c r="G10" s="234"/>
      <c r="H10" s="235">
        <f t="shared" si="0"/>
        <v>0</v>
      </c>
    </row>
    <row r="11" spans="1:14" ht="12.75" customHeight="1">
      <c r="A11" s="236">
        <f>'[9]Stocks fin déc 68-08'!A9</f>
        <v>1973</v>
      </c>
      <c r="B11" s="233">
        <f>'[10]Stocks fin déc 68-08'!B9</f>
        <v>52905</v>
      </c>
      <c r="C11" s="233"/>
      <c r="D11" s="233"/>
      <c r="E11" s="233"/>
      <c r="F11" s="233"/>
      <c r="G11" s="234"/>
      <c r="H11" s="235">
        <f t="shared" si="0"/>
        <v>0</v>
      </c>
    </row>
    <row r="12" spans="1:14" ht="12.75" customHeight="1">
      <c r="A12" s="236">
        <f>'[9]Stocks fin déc 68-08'!A10</f>
        <v>1974</v>
      </c>
      <c r="B12" s="233">
        <f>'[10]Stocks fin déc 68-08'!B10</f>
        <v>64347</v>
      </c>
      <c r="C12" s="233"/>
      <c r="D12" s="233"/>
      <c r="E12" s="233"/>
      <c r="F12" s="233"/>
      <c r="G12" s="234"/>
      <c r="H12" s="235">
        <f t="shared" si="0"/>
        <v>0</v>
      </c>
    </row>
    <row r="13" spans="1:14" ht="12.75" customHeight="1">
      <c r="A13" s="236">
        <f>'[9]Stocks fin déc 68-08'!A11</f>
        <v>1975</v>
      </c>
      <c r="B13" s="233">
        <f>'[10]Stocks fin déc 68-08'!B11</f>
        <v>84220</v>
      </c>
      <c r="C13" s="233"/>
      <c r="D13" s="233"/>
      <c r="E13" s="233"/>
      <c r="F13" s="233"/>
      <c r="G13" s="234"/>
      <c r="H13" s="235">
        <f t="shared" si="0"/>
        <v>0</v>
      </c>
    </row>
    <row r="14" spans="1:14" ht="12.75" customHeight="1">
      <c r="A14" s="236">
        <f>'[9]Stocks fin déc 68-08'!A12</f>
        <v>1976</v>
      </c>
      <c r="B14" s="233">
        <f>'[10]Stocks fin déc 68-08'!B12</f>
        <v>97412</v>
      </c>
      <c r="C14" s="233"/>
      <c r="D14" s="233"/>
      <c r="E14" s="233"/>
      <c r="F14" s="233"/>
      <c r="G14" s="234"/>
      <c r="H14" s="235">
        <f t="shared" si="0"/>
        <v>0</v>
      </c>
    </row>
    <row r="15" spans="1:14" ht="12.75" customHeight="1">
      <c r="A15" s="236">
        <f>'[9]Stocks fin déc 68-08'!A13</f>
        <v>1977</v>
      </c>
      <c r="B15" s="233">
        <f>'[10]Stocks fin déc 68-08'!B13</f>
        <v>113922</v>
      </c>
      <c r="C15" s="233"/>
      <c r="D15" s="233"/>
      <c r="E15" s="233"/>
      <c r="F15" s="233"/>
      <c r="G15" s="234"/>
      <c r="H15" s="235">
        <f t="shared" si="0"/>
        <v>0</v>
      </c>
    </row>
    <row r="16" spans="1:14" ht="12.75" customHeight="1">
      <c r="A16" s="236">
        <f>'[9]Stocks fin déc 68-08'!A14</f>
        <v>1978</v>
      </c>
      <c r="B16" s="233">
        <f>'[10]Stocks fin déc 68-08'!B14</f>
        <v>147053</v>
      </c>
      <c r="C16" s="233"/>
      <c r="D16" s="233"/>
      <c r="E16" s="233"/>
      <c r="F16" s="233"/>
      <c r="G16" s="234"/>
      <c r="H16" s="235">
        <f t="shared" si="0"/>
        <v>0</v>
      </c>
    </row>
    <row r="17" spans="1:8" ht="12.75" customHeight="1">
      <c r="A17" s="236">
        <f>'[9]Stocks fin déc 68-08'!A15</f>
        <v>1979</v>
      </c>
      <c r="B17" s="233">
        <f>'[10]Stocks fin déc 68-08'!B15</f>
        <v>163598</v>
      </c>
      <c r="C17" s="233">
        <f>'[10]Stocks fin déc 68-08'!C15</f>
        <v>554</v>
      </c>
      <c r="D17" s="233"/>
      <c r="E17" s="233"/>
      <c r="F17" s="233"/>
      <c r="G17" s="234"/>
      <c r="H17" s="235">
        <f t="shared" si="0"/>
        <v>554</v>
      </c>
    </row>
    <row r="18" spans="1:8" ht="12.75" customHeight="1">
      <c r="A18" s="236">
        <f>'[9]Stocks fin déc 68-08'!A16</f>
        <v>1980</v>
      </c>
      <c r="B18" s="233">
        <f>'[10]Stocks fin déc 68-08'!B16</f>
        <v>214788</v>
      </c>
      <c r="C18" s="233">
        <f>'[10]Stocks fin déc 68-08'!C16</f>
        <v>8753</v>
      </c>
      <c r="D18" s="233"/>
      <c r="E18" s="233"/>
      <c r="F18" s="233"/>
      <c r="G18" s="234"/>
      <c r="H18" s="235">
        <f t="shared" si="0"/>
        <v>8753</v>
      </c>
    </row>
    <row r="19" spans="1:8" ht="12.75" customHeight="1">
      <c r="A19" s="236">
        <f>'[9]Stocks fin déc 68-08'!A17</f>
        <v>1981</v>
      </c>
      <c r="B19" s="233">
        <f>'[10]Stocks fin déc 68-08'!B17</f>
        <v>291264</v>
      </c>
      <c r="C19" s="233">
        <f>'[10]Stocks fin déc 68-08'!C17</f>
        <v>38217</v>
      </c>
      <c r="D19" s="233"/>
      <c r="E19" s="233"/>
      <c r="F19" s="233"/>
      <c r="G19" s="234"/>
      <c r="H19" s="235">
        <f t="shared" si="0"/>
        <v>38217</v>
      </c>
    </row>
    <row r="20" spans="1:8" ht="12.75" customHeight="1">
      <c r="A20" s="236">
        <f>'[9]Stocks fin déc 68-08'!A18</f>
        <v>1982</v>
      </c>
      <c r="B20" s="233">
        <f>'[10]Stocks fin déc 68-08'!B18</f>
        <v>397122</v>
      </c>
      <c r="C20" s="233">
        <f>'[10]Stocks fin déc 68-08'!C18</f>
        <v>135897</v>
      </c>
      <c r="D20" s="233"/>
      <c r="E20" s="233"/>
      <c r="F20" s="233"/>
      <c r="G20" s="234"/>
      <c r="H20" s="235">
        <f t="shared" si="0"/>
        <v>135897</v>
      </c>
    </row>
    <row r="21" spans="1:8" ht="12.75" customHeight="1">
      <c r="A21" s="236">
        <f>'[9]Stocks fin déc 68-08'!A19</f>
        <v>1983</v>
      </c>
      <c r="B21" s="233">
        <f>'[10]Stocks fin déc 68-08'!B19</f>
        <v>433400</v>
      </c>
      <c r="C21" s="233">
        <f>'[10]Stocks fin déc 68-08'!C19</f>
        <v>288904</v>
      </c>
      <c r="D21" s="233"/>
      <c r="E21" s="233"/>
      <c r="F21" s="233"/>
      <c r="G21" s="234"/>
      <c r="H21" s="235">
        <f t="shared" si="0"/>
        <v>288904</v>
      </c>
    </row>
    <row r="22" spans="1:8" ht="12.75" customHeight="1">
      <c r="A22" s="236">
        <f>'[9]Stocks fin déc 68-08'!A20</f>
        <v>1984</v>
      </c>
      <c r="B22" s="233">
        <f>'[10]Stocks fin déc 68-08'!B20</f>
        <v>409541</v>
      </c>
      <c r="C22" s="233">
        <f>'[10]Stocks fin déc 68-08'!C20</f>
        <v>294784</v>
      </c>
      <c r="D22" s="233"/>
      <c r="E22" s="233"/>
      <c r="F22" s="233"/>
      <c r="G22" s="234"/>
      <c r="H22" s="235">
        <f t="shared" si="0"/>
        <v>294784</v>
      </c>
    </row>
    <row r="23" spans="1:8" ht="12.75" customHeight="1">
      <c r="A23" s="236">
        <f>'[9]Stocks fin déc 68-08'!A21</f>
        <v>1985</v>
      </c>
      <c r="B23" s="233">
        <f>'[10]Stocks fin déc 68-08'!B21</f>
        <v>350378</v>
      </c>
      <c r="C23" s="233">
        <f>'[10]Stocks fin déc 68-08'!C21</f>
        <v>288909</v>
      </c>
      <c r="D23" s="233">
        <f>'[10]Stocks fin déc 68-08'!E21</f>
        <v>62500</v>
      </c>
      <c r="E23" s="233"/>
      <c r="F23" s="233"/>
      <c r="G23" s="234"/>
      <c r="H23" s="235">
        <f t="shared" si="0"/>
        <v>351409</v>
      </c>
    </row>
    <row r="24" spans="1:8" ht="12.75" customHeight="1">
      <c r="A24" s="236">
        <f>'[9]Stocks fin déc 68-08'!A22</f>
        <v>1986</v>
      </c>
      <c r="B24" s="233">
        <f>'[10]Stocks fin déc 68-08'!B22</f>
        <v>290564</v>
      </c>
      <c r="C24" s="233">
        <f>'[10]Stocks fin déc 68-08'!C22</f>
        <v>265564</v>
      </c>
      <c r="D24" s="233">
        <f>'[10]Stocks fin déc 68-08'!E22</f>
        <v>114150</v>
      </c>
      <c r="E24" s="233"/>
      <c r="F24" s="233"/>
      <c r="G24" s="234"/>
      <c r="H24" s="235">
        <f t="shared" si="0"/>
        <v>379714</v>
      </c>
    </row>
    <row r="25" spans="1:8" ht="12.75" customHeight="1">
      <c r="A25" s="236">
        <f>'[9]Stocks fin déc 68-08'!A23</f>
        <v>1987</v>
      </c>
      <c r="B25" s="233">
        <f>'[10]Stocks fin déc 68-08'!B23</f>
        <v>228676</v>
      </c>
      <c r="C25" s="233">
        <f>'[10]Stocks fin déc 68-08'!C23</f>
        <v>234605</v>
      </c>
      <c r="D25" s="233">
        <f>'[10]Stocks fin déc 68-08'!E23</f>
        <v>171373</v>
      </c>
      <c r="E25" s="233"/>
      <c r="F25" s="233"/>
      <c r="G25" s="234"/>
      <c r="H25" s="235">
        <f t="shared" si="0"/>
        <v>405978</v>
      </c>
    </row>
    <row r="26" spans="1:8" ht="12.75" customHeight="1">
      <c r="A26" s="236">
        <f>'[9]Stocks fin déc 68-08'!A24</f>
        <v>1988</v>
      </c>
      <c r="B26" s="233">
        <f>'[10]Stocks fin déc 68-08'!B24</f>
        <v>182483</v>
      </c>
      <c r="C26" s="233">
        <f>'[10]Stocks fin déc 68-08'!C24</f>
        <v>223955</v>
      </c>
      <c r="D26" s="233">
        <f>'[10]Stocks fin déc 68-08'!E24</f>
        <v>209507</v>
      </c>
      <c r="E26" s="233"/>
      <c r="F26" s="233"/>
      <c r="G26" s="234"/>
      <c r="H26" s="235">
        <f t="shared" si="0"/>
        <v>433462</v>
      </c>
    </row>
    <row r="27" spans="1:8" ht="12.75" customHeight="1">
      <c r="A27" s="236">
        <f>'[9]Stocks fin déc 68-08'!A25</f>
        <v>1989</v>
      </c>
      <c r="B27" s="233">
        <f>'[10]Stocks fin déc 68-08'!B25</f>
        <v>137514</v>
      </c>
      <c r="C27" s="233">
        <f>'[10]Stocks fin déc 68-08'!C25</f>
        <v>215374</v>
      </c>
      <c r="D27" s="233">
        <f>'[10]Stocks fin déc 68-08'!E25</f>
        <v>227097</v>
      </c>
      <c r="E27" s="233"/>
      <c r="F27" s="233"/>
      <c r="G27" s="234"/>
      <c r="H27" s="235">
        <f t="shared" si="0"/>
        <v>442471</v>
      </c>
    </row>
    <row r="28" spans="1:8" ht="12.75" customHeight="1">
      <c r="A28" s="236">
        <f>'[9]Stocks fin déc 68-08'!A26</f>
        <v>1990</v>
      </c>
      <c r="B28" s="233">
        <f>'[10]Stocks fin déc 68-08'!B26</f>
        <v>94033</v>
      </c>
      <c r="C28" s="233">
        <f>'[10]Stocks fin déc 68-08'!C26</f>
        <v>200020</v>
      </c>
      <c r="D28" s="233">
        <f>'[10]Stocks fin déc 68-08'!E26</f>
        <v>233248</v>
      </c>
      <c r="E28" s="233"/>
      <c r="F28" s="233"/>
      <c r="G28" s="234"/>
      <c r="H28" s="235">
        <f t="shared" si="0"/>
        <v>433268</v>
      </c>
    </row>
    <row r="29" spans="1:8" ht="12.75" customHeight="1">
      <c r="A29" s="236">
        <f>'[9]Stocks fin déc 68-08'!A27</f>
        <v>1991</v>
      </c>
      <c r="B29" s="233">
        <f>'[10]Stocks fin déc 68-08'!B27</f>
        <v>54625</v>
      </c>
      <c r="C29" s="233">
        <f>'[10]Stocks fin déc 68-08'!C27</f>
        <v>194740</v>
      </c>
      <c r="D29" s="233">
        <f>'[10]Stocks fin déc 68-08'!E27</f>
        <v>233088</v>
      </c>
      <c r="E29" s="233"/>
      <c r="F29" s="233"/>
      <c r="G29" s="234"/>
      <c r="H29" s="235">
        <f t="shared" si="0"/>
        <v>427828</v>
      </c>
    </row>
    <row r="30" spans="1:8" ht="12.75" customHeight="1">
      <c r="A30" s="236">
        <f>'[9]Stocks fin déc 68-08'!A28</f>
        <v>1992</v>
      </c>
      <c r="B30" s="233">
        <f>'[10]Stocks fin déc 68-08'!B28</f>
        <v>23221</v>
      </c>
      <c r="C30" s="233">
        <f>'[10]Stocks fin déc 68-08'!C28</f>
        <v>192784</v>
      </c>
      <c r="D30" s="233">
        <f>'[10]Stocks fin déc 68-08'!E28</f>
        <v>241013</v>
      </c>
      <c r="E30" s="233"/>
      <c r="F30" s="233"/>
      <c r="G30" s="234"/>
      <c r="H30" s="235">
        <f t="shared" si="0"/>
        <v>433797</v>
      </c>
    </row>
    <row r="31" spans="1:8" ht="12.75" customHeight="1">
      <c r="A31" s="236">
        <f>'[9]Stocks fin déc 68-08'!A29</f>
        <v>1993</v>
      </c>
      <c r="B31" s="233">
        <f>'[10]Stocks fin déc 68-08'!B29</f>
        <v>9808</v>
      </c>
      <c r="C31" s="233">
        <f>'[10]Stocks fin déc 68-08'!C29</f>
        <v>202198</v>
      </c>
      <c r="D31" s="233">
        <f>'[10]Stocks fin déc 68-08'!E29</f>
        <v>278262</v>
      </c>
      <c r="E31" s="233"/>
      <c r="F31" s="233"/>
      <c r="G31" s="234"/>
      <c r="H31" s="235">
        <f t="shared" si="0"/>
        <v>480460</v>
      </c>
    </row>
    <row r="32" spans="1:8" ht="12.75" customHeight="1">
      <c r="A32" s="236">
        <f>'[9]Stocks fin déc 68-08'!A30</f>
        <v>1994</v>
      </c>
      <c r="B32" s="233">
        <f>'[10]Stocks fin déc 68-08'!B30</f>
        <v>7329</v>
      </c>
      <c r="C32" s="233">
        <f>'[10]Stocks fin déc 68-08'!C30</f>
        <v>200223</v>
      </c>
      <c r="D32" s="233">
        <f>'[10]Stocks fin déc 68-08'!E30</f>
        <v>285167</v>
      </c>
      <c r="E32" s="233"/>
      <c r="F32" s="233"/>
      <c r="G32" s="234"/>
      <c r="H32" s="235">
        <f t="shared" si="0"/>
        <v>485390</v>
      </c>
    </row>
    <row r="33" spans="1:13" ht="12.75" customHeight="1">
      <c r="A33" s="236">
        <f>'[9]Stocks fin déc 68-08'!A31</f>
        <v>1995</v>
      </c>
      <c r="B33" s="233">
        <f>'[10]Stocks fin déc 68-08'!B31</f>
        <v>5154</v>
      </c>
      <c r="C33" s="233">
        <f>'[10]Stocks fin déc 68-08'!C31</f>
        <v>179417</v>
      </c>
      <c r="D33" s="233">
        <f>'[10]Stocks fin déc 68-08'!E31</f>
        <v>276211</v>
      </c>
      <c r="E33" s="233"/>
      <c r="F33" s="233"/>
      <c r="G33" s="234"/>
      <c r="H33" s="235">
        <f t="shared" si="0"/>
        <v>455628</v>
      </c>
    </row>
    <row r="34" spans="1:13" ht="12.75" customHeight="1">
      <c r="A34" s="236">
        <f>'[9]Stocks fin déc 68-08'!A32</f>
        <v>1996</v>
      </c>
      <c r="B34" s="233">
        <f>'[10]Stocks fin déc 68-08'!B32</f>
        <v>3207</v>
      </c>
      <c r="C34" s="233">
        <f>'[10]Stocks fin déc 68-08'!C32</f>
        <v>199017</v>
      </c>
      <c r="D34" s="233">
        <f>'[10]Stocks fin déc 68-08'!E32</f>
        <v>270244</v>
      </c>
      <c r="E34" s="233"/>
      <c r="F34" s="233"/>
      <c r="G34" s="234"/>
      <c r="H34" s="235">
        <f t="shared" si="0"/>
        <v>469261</v>
      </c>
    </row>
    <row r="35" spans="1:13" ht="12.75" customHeight="1">
      <c r="A35" s="236">
        <f>'[9]Stocks fin déc 68-08'!A33</f>
        <v>1997</v>
      </c>
      <c r="B35" s="233">
        <f>'[10]Stocks fin déc 68-08'!B33</f>
        <v>1545</v>
      </c>
      <c r="C35" s="233">
        <f>'[10]Stocks fin déc 68-08'!C33</f>
        <v>189920</v>
      </c>
      <c r="D35" s="233">
        <f>'[10]Stocks fin déc 68-08'!E33</f>
        <v>274977</v>
      </c>
      <c r="E35" s="233"/>
      <c r="F35" s="233"/>
      <c r="G35" s="234"/>
      <c r="H35" s="235">
        <f t="shared" si="0"/>
        <v>464897</v>
      </c>
    </row>
    <row r="36" spans="1:13" ht="12.75" customHeight="1">
      <c r="A36" s="236">
        <f>'[9]Stocks fin déc 68-08'!A34</f>
        <v>1998</v>
      </c>
      <c r="B36" s="233">
        <f>'[10]Stocks fin déc 68-08'!B34</f>
        <v>369</v>
      </c>
      <c r="C36" s="233">
        <f>'[10]Stocks fin déc 68-08'!C34</f>
        <v>178509</v>
      </c>
      <c r="D36" s="233">
        <f>'[10]Stocks fin déc 68-08'!E34</f>
        <v>283547</v>
      </c>
      <c r="E36" s="233"/>
      <c r="F36" s="233"/>
      <c r="G36" s="234"/>
      <c r="H36" s="235">
        <f t="shared" si="0"/>
        <v>462056</v>
      </c>
    </row>
    <row r="37" spans="1:13" ht="12.75" customHeight="1">
      <c r="A37" s="236">
        <f>'[9]Stocks fin déc 68-08'!A35</f>
        <v>1999</v>
      </c>
      <c r="B37" s="233"/>
      <c r="C37" s="233">
        <f>'[10]Stocks fin déc 68-08'!C35</f>
        <v>167099</v>
      </c>
      <c r="D37" s="233">
        <f>'[10]Stocks fin déc 68-08'!E35</f>
        <v>325164</v>
      </c>
      <c r="E37" s="233"/>
      <c r="F37" s="233"/>
      <c r="G37" s="234"/>
      <c r="H37" s="235">
        <f t="shared" si="0"/>
        <v>492263</v>
      </c>
    </row>
    <row r="38" spans="1:13" ht="12.75" customHeight="1">
      <c r="A38" s="236">
        <f>'[9]Stocks fin déc 68-08'!A36</f>
        <v>2000</v>
      </c>
      <c r="B38" s="233"/>
      <c r="C38" s="233">
        <f>'[10]Stocks fin déc 68-08'!C36</f>
        <v>159122</v>
      </c>
      <c r="D38" s="233">
        <f>'[10]Stocks fin déc 68-08'!E36</f>
        <v>348824</v>
      </c>
      <c r="E38" s="233"/>
      <c r="F38" s="233"/>
      <c r="G38" s="234"/>
      <c r="H38" s="235">
        <f t="shared" si="0"/>
        <v>507946</v>
      </c>
    </row>
    <row r="39" spans="1:13" ht="12.75" customHeight="1">
      <c r="A39" s="236">
        <f>'[9]Stocks fin déc 68-08'!A37</f>
        <v>2001</v>
      </c>
      <c r="B39" s="233"/>
      <c r="C39" s="233">
        <f>'[10]Stocks fin déc 68-08'!C37</f>
        <v>139420</v>
      </c>
      <c r="D39" s="233">
        <f>'[10]Stocks fin déc 68-08'!E37</f>
        <v>364647</v>
      </c>
      <c r="E39" s="233"/>
      <c r="F39" s="233"/>
      <c r="G39" s="234"/>
      <c r="H39" s="235">
        <f t="shared" si="0"/>
        <v>504067</v>
      </c>
    </row>
    <row r="40" spans="1:13" ht="12.75" customHeight="1">
      <c r="A40" s="236">
        <f>'[9]Stocks fin déc 68-08'!A38</f>
        <v>2002</v>
      </c>
      <c r="B40" s="233"/>
      <c r="C40" s="233">
        <f>'[10]Stocks fin déc 68-08'!C38</f>
        <v>110481</v>
      </c>
      <c r="D40" s="233">
        <f>'[10]Stocks fin déc 68-08'!E38</f>
        <v>377897</v>
      </c>
      <c r="E40" s="233"/>
      <c r="F40" s="233"/>
      <c r="G40" s="234"/>
      <c r="H40" s="235">
        <f t="shared" si="0"/>
        <v>488378</v>
      </c>
    </row>
    <row r="41" spans="1:13" ht="12.75" customHeight="1">
      <c r="A41" s="236">
        <f>'[9]Stocks fin déc 68-08'!A39</f>
        <v>2003</v>
      </c>
      <c r="B41" s="233"/>
      <c r="C41" s="237">
        <f>'[11]2- Effectifs '!G17</f>
        <v>105606</v>
      </c>
      <c r="D41" s="238">
        <f>'[11]2- Effectifs '!F17</f>
        <v>408521.41368393134</v>
      </c>
      <c r="E41" s="233"/>
      <c r="F41" s="233"/>
      <c r="G41" s="234"/>
      <c r="H41" s="235">
        <f t="shared" si="0"/>
        <v>514127.41368393134</v>
      </c>
    </row>
    <row r="42" spans="1:13" ht="12.75" customHeight="1">
      <c r="A42" s="236">
        <f>'[9]Stocks fin déc 68-08'!A40</f>
        <v>2004</v>
      </c>
      <c r="B42" s="233"/>
      <c r="C42" s="239">
        <v>101209</v>
      </c>
      <c r="D42" s="239">
        <v>417560.72889318643</v>
      </c>
      <c r="E42" s="240">
        <v>102548.40000000141</v>
      </c>
      <c r="F42" s="241">
        <v>194</v>
      </c>
      <c r="G42" s="242">
        <f t="shared" ref="G42:G54" si="1">E42+F42</f>
        <v>102742.40000000141</v>
      </c>
      <c r="H42" s="235">
        <f>SUM(C42:F42)</f>
        <v>621512.12889318785</v>
      </c>
      <c r="I42" s="235"/>
      <c r="J42" s="235"/>
      <c r="K42" s="243"/>
      <c r="L42" s="243"/>
      <c r="M42" s="243"/>
    </row>
    <row r="43" spans="1:13" ht="12.75" customHeight="1">
      <c r="A43" s="236">
        <f>'[9]Stocks fin déc 68-08'!A41</f>
        <v>2005</v>
      </c>
      <c r="B43" s="233"/>
      <c r="C43" s="239">
        <v>94846</v>
      </c>
      <c r="D43" s="239">
        <v>417391.37467006367</v>
      </c>
      <c r="E43" s="240">
        <v>165850.60000000472</v>
      </c>
      <c r="F43" s="241">
        <v>1532.6000000000058</v>
      </c>
      <c r="G43" s="242">
        <f t="shared" si="1"/>
        <v>167383.20000000473</v>
      </c>
      <c r="H43" s="235">
        <f>SUM(C43:F43)</f>
        <v>679620.57467006834</v>
      </c>
      <c r="I43" s="235"/>
      <c r="J43" s="235"/>
      <c r="K43" s="243"/>
      <c r="L43" s="243"/>
      <c r="M43" s="243"/>
    </row>
    <row r="44" spans="1:13" ht="12.75" customHeight="1">
      <c r="A44" s="236">
        <f>'[9]Stocks fin déc 68-08'!A42</f>
        <v>2006</v>
      </c>
      <c r="B44" s="233"/>
      <c r="C44" s="239">
        <v>82540</v>
      </c>
      <c r="D44" s="239">
        <v>414783.20541558549</v>
      </c>
      <c r="E44" s="240">
        <v>207075.60000000658</v>
      </c>
      <c r="F44" s="241">
        <v>2134</v>
      </c>
      <c r="G44" s="242">
        <f t="shared" si="1"/>
        <v>209209.60000000658</v>
      </c>
      <c r="H44" s="235">
        <f t="shared" ref="H44:H56" si="2">SUM(C44:F44)</f>
        <v>706532.80541559204</v>
      </c>
      <c r="I44" s="235"/>
      <c r="J44" s="235"/>
      <c r="K44" s="243"/>
      <c r="L44" s="243"/>
      <c r="M44" s="243"/>
    </row>
    <row r="45" spans="1:13" ht="12.75" customHeight="1">
      <c r="A45" s="236">
        <f>'[9]Stocks fin déc 68-08'!A43</f>
        <v>2007</v>
      </c>
      <c r="B45" s="233"/>
      <c r="C45" s="239">
        <v>69217</v>
      </c>
      <c r="D45" s="239">
        <v>392382.21380312229</v>
      </c>
      <c r="E45" s="240">
        <v>239357.20000000601</v>
      </c>
      <c r="F45" s="241">
        <v>2735.3999999999942</v>
      </c>
      <c r="G45" s="242">
        <f t="shared" si="1"/>
        <v>242092.600000006</v>
      </c>
      <c r="H45" s="235">
        <f t="shared" si="2"/>
        <v>703691.81380312832</v>
      </c>
      <c r="I45" s="235"/>
      <c r="J45" s="235"/>
      <c r="K45" s="243"/>
      <c r="L45" s="243"/>
      <c r="M45" s="243"/>
    </row>
    <row r="46" spans="1:13" ht="12.75" customHeight="1">
      <c r="A46" s="236">
        <f>'[9]Stocks fin déc 68-08'!A44</f>
        <v>2008</v>
      </c>
      <c r="B46" s="233"/>
      <c r="C46" s="239">
        <v>57356</v>
      </c>
      <c r="D46" s="239">
        <v>360759.21870180231</v>
      </c>
      <c r="E46" s="240">
        <v>263044.60000000638</v>
      </c>
      <c r="F46" s="241">
        <v>3239.7999999999884</v>
      </c>
      <c r="G46" s="242">
        <f t="shared" si="1"/>
        <v>266284.40000000637</v>
      </c>
      <c r="H46" s="235">
        <f t="shared" si="2"/>
        <v>684399.61870180862</v>
      </c>
      <c r="I46" s="235"/>
      <c r="J46" s="235"/>
      <c r="K46" s="243"/>
      <c r="L46" s="243"/>
      <c r="M46" s="243"/>
    </row>
    <row r="47" spans="1:13" ht="12.75" customHeight="1">
      <c r="A47" s="236">
        <f>'[9]Stocks fin déc 68-08'!A45</f>
        <v>2009</v>
      </c>
      <c r="B47" s="233"/>
      <c r="C47" s="239">
        <v>47835</v>
      </c>
      <c r="D47" s="239">
        <v>332648.212189332</v>
      </c>
      <c r="E47" s="240">
        <v>187675.60000000414</v>
      </c>
      <c r="F47" s="241">
        <v>2987.6000000000058</v>
      </c>
      <c r="G47" s="242">
        <f t="shared" si="1"/>
        <v>190663.20000000414</v>
      </c>
      <c r="H47" s="235">
        <f t="shared" si="2"/>
        <v>571146.41218933614</v>
      </c>
      <c r="I47" s="235"/>
      <c r="J47" s="235"/>
      <c r="K47" s="243"/>
      <c r="L47" s="243"/>
      <c r="M47" s="243"/>
    </row>
    <row r="48" spans="1:13" ht="12.75" customHeight="1">
      <c r="A48" s="236">
        <f>'[9]Stocks fin déc 68-08'!A46</f>
        <v>2010</v>
      </c>
      <c r="B48" s="233"/>
      <c r="C48" s="239">
        <v>37548</v>
      </c>
      <c r="D48" s="239">
        <v>273548.68303518114</v>
      </c>
      <c r="E48" s="240">
        <v>134286.80000000447</v>
      </c>
      <c r="F48" s="241">
        <v>3375.6000000000058</v>
      </c>
      <c r="G48" s="242">
        <f t="shared" si="1"/>
        <v>137662.40000000448</v>
      </c>
      <c r="H48" s="235">
        <f t="shared" si="2"/>
        <v>448759.08303518558</v>
      </c>
      <c r="I48" s="235"/>
      <c r="J48" s="235"/>
      <c r="K48" s="243"/>
      <c r="L48" s="243"/>
      <c r="M48" s="243"/>
    </row>
    <row r="49" spans="1:13" ht="12.75" customHeight="1">
      <c r="A49" s="236">
        <f>'[9]Stocks fin déc 68-08'!A47</f>
        <v>2011</v>
      </c>
      <c r="B49" s="233"/>
      <c r="C49" s="239">
        <v>33999</v>
      </c>
      <c r="D49" s="239">
        <v>165576.97297888633</v>
      </c>
      <c r="E49" s="240">
        <v>117079.00000000256</v>
      </c>
      <c r="F49" s="241">
        <v>6421.4000000000087</v>
      </c>
      <c r="G49" s="242">
        <f t="shared" si="1"/>
        <v>123500.40000000257</v>
      </c>
      <c r="H49" s="235">
        <f t="shared" si="2"/>
        <v>323076.37297888892</v>
      </c>
      <c r="I49" s="235"/>
      <c r="J49" s="235"/>
      <c r="K49" s="243"/>
      <c r="L49" s="243"/>
      <c r="M49" s="243"/>
    </row>
    <row r="50" spans="1:13" ht="12.75" customHeight="1">
      <c r="A50" s="236">
        <f>'[9]Stocks fin déc 68-08'!A48</f>
        <v>2012</v>
      </c>
      <c r="B50" s="233"/>
      <c r="C50" s="239">
        <v>30267</v>
      </c>
      <c r="D50" s="239">
        <v>100104.3181889578</v>
      </c>
      <c r="E50" s="240">
        <v>137701.2000000026</v>
      </c>
      <c r="F50" s="241">
        <v>11931</v>
      </c>
      <c r="G50" s="242">
        <f t="shared" si="1"/>
        <v>149632.2000000026</v>
      </c>
      <c r="H50" s="235">
        <f t="shared" si="2"/>
        <v>280003.51818896038</v>
      </c>
      <c r="I50" s="235"/>
      <c r="J50" s="235"/>
      <c r="K50" s="243"/>
      <c r="L50" s="243"/>
      <c r="M50" s="243"/>
    </row>
    <row r="51" spans="1:13">
      <c r="A51" s="244">
        <v>2013</v>
      </c>
      <c r="B51" s="233"/>
      <c r="C51" s="239">
        <v>26263</v>
      </c>
      <c r="D51" s="239">
        <v>58990.455181268379</v>
      </c>
      <c r="E51" s="241">
        <v>150214.19999999771</v>
      </c>
      <c r="F51" s="241">
        <v>14394.800000000017</v>
      </c>
      <c r="G51" s="242">
        <f t="shared" si="1"/>
        <v>164608.99999999773</v>
      </c>
      <c r="H51" s="235">
        <f t="shared" si="2"/>
        <v>249862.45518126609</v>
      </c>
      <c r="I51" s="235"/>
      <c r="J51" s="235"/>
      <c r="K51" s="243"/>
      <c r="L51" s="243"/>
      <c r="M51" s="243"/>
    </row>
    <row r="52" spans="1:13">
      <c r="A52" s="245">
        <v>2014</v>
      </c>
      <c r="B52" s="246"/>
      <c r="C52" s="239">
        <v>22822</v>
      </c>
      <c r="D52" s="239">
        <v>33059.591556091684</v>
      </c>
      <c r="E52" s="241">
        <v>180904.99999999616</v>
      </c>
      <c r="F52" s="241">
        <v>16063.200000000012</v>
      </c>
      <c r="G52" s="242">
        <f t="shared" si="1"/>
        <v>196968.19999999617</v>
      </c>
      <c r="H52" s="235">
        <f t="shared" si="2"/>
        <v>252849.79155608785</v>
      </c>
      <c r="I52" s="235"/>
      <c r="J52" s="235"/>
      <c r="K52" s="243"/>
      <c r="L52" s="243"/>
      <c r="M52" s="243"/>
    </row>
    <row r="53" spans="1:13">
      <c r="A53" s="247">
        <v>2015</v>
      </c>
      <c r="B53" s="248"/>
      <c r="C53" s="239">
        <v>19324.999999999996</v>
      </c>
      <c r="D53" s="239">
        <v>16499</v>
      </c>
      <c r="E53" s="241">
        <v>240172.0000000025</v>
      </c>
      <c r="F53" s="241">
        <v>20195.399999999994</v>
      </c>
      <c r="G53" s="242">
        <f t="shared" si="1"/>
        <v>260367.4000000025</v>
      </c>
      <c r="H53" s="235">
        <f t="shared" si="2"/>
        <v>296191.40000000247</v>
      </c>
      <c r="I53" s="235"/>
      <c r="J53" s="235"/>
      <c r="K53" s="243"/>
      <c r="L53" s="243"/>
      <c r="M53" s="243"/>
    </row>
    <row r="54" spans="1:13">
      <c r="A54" s="249">
        <v>2016</v>
      </c>
      <c r="B54" s="250"/>
      <c r="C54" s="239">
        <v>16972</v>
      </c>
      <c r="D54" s="239">
        <v>7780</v>
      </c>
      <c r="E54" s="241">
        <v>292784.79999999248</v>
      </c>
      <c r="F54" s="241">
        <v>25220</v>
      </c>
      <c r="G54" s="242">
        <f t="shared" si="1"/>
        <v>318004.79999999248</v>
      </c>
      <c r="H54" s="235">
        <f t="shared" si="2"/>
        <v>342756.79999999248</v>
      </c>
      <c r="I54" s="219"/>
      <c r="J54" s="251"/>
      <c r="K54" s="243"/>
      <c r="L54" s="243"/>
      <c r="M54" s="243"/>
    </row>
    <row r="55" spans="1:13">
      <c r="A55" s="249">
        <v>2017</v>
      </c>
      <c r="B55" s="250"/>
      <c r="C55" s="252">
        <v>15459.964023934181</v>
      </c>
      <c r="D55" s="252">
        <f>'[7]17-Effectifs DRE'!$B$25</f>
        <v>3450</v>
      </c>
      <c r="E55" s="242">
        <v>310108.99999998941</v>
      </c>
      <c r="F55" s="242">
        <v>25821.399999999965</v>
      </c>
      <c r="G55" s="242">
        <f>E55+F55</f>
        <v>335930.39999998937</v>
      </c>
      <c r="H55" s="235">
        <f t="shared" si="2"/>
        <v>354840.36402392358</v>
      </c>
      <c r="I55" s="219"/>
      <c r="J55" s="251"/>
      <c r="K55" s="243"/>
      <c r="L55" s="243"/>
      <c r="M55" s="243"/>
    </row>
    <row r="56" spans="1:13">
      <c r="A56" s="249">
        <v>2018</v>
      </c>
      <c r="B56" s="250"/>
      <c r="C56" s="252">
        <v>13300</v>
      </c>
      <c r="D56" s="252">
        <v>1300</v>
      </c>
      <c r="E56" s="242">
        <v>301378.9999999908</v>
      </c>
      <c r="F56" s="242">
        <v>27780.800000000047</v>
      </c>
      <c r="G56" s="242">
        <f>E56+F56</f>
        <v>329159.79999999085</v>
      </c>
      <c r="H56" s="235">
        <f t="shared" si="2"/>
        <v>343759.79999999085</v>
      </c>
      <c r="I56" s="219"/>
      <c r="J56" s="251"/>
      <c r="K56" s="243"/>
      <c r="L56" s="243"/>
      <c r="M56" s="243"/>
    </row>
    <row r="58" spans="1:13">
      <c r="A58" s="253" t="s">
        <v>212</v>
      </c>
      <c r="B58" s="254"/>
      <c r="C58" s="254"/>
      <c r="D58" s="254"/>
      <c r="E58" s="255"/>
      <c r="L58" s="243"/>
    </row>
    <row r="59" spans="1:13">
      <c r="A59" s="253" t="s">
        <v>213</v>
      </c>
      <c r="B59" s="254"/>
      <c r="C59" s="254"/>
      <c r="D59" s="254"/>
    </row>
    <row r="60" spans="1:13">
      <c r="A60" s="256" t="s">
        <v>214</v>
      </c>
      <c r="H60" s="243"/>
    </row>
    <row r="62" spans="1:13">
      <c r="F62" s="257"/>
      <c r="G62" s="257"/>
    </row>
  </sheetData>
  <pageMargins left="0.78740157480314965" right="0.78740157480314965" top="0.98425196850393704" bottom="0.98425196850393704" header="0.51181102362204722" footer="0.51181102362204722"/>
  <pageSetup paperSize="9" scale="58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1"/>
  <sheetViews>
    <sheetView workbookViewId="0">
      <pane xSplit="1" ySplit="5" topLeftCell="B6" activePane="bottomRight" state="frozen"/>
      <selection activeCell="A43" sqref="A43"/>
      <selection pane="topRight" activeCell="A43" sqref="A43"/>
      <selection pane="bottomLeft" activeCell="A43" sqref="A43"/>
      <selection pane="bottomRight" activeCell="A43" sqref="A43"/>
    </sheetView>
  </sheetViews>
  <sheetFormatPr baseColWidth="10" defaultRowHeight="15"/>
  <cols>
    <col min="1" max="1" width="11.42578125" style="221"/>
    <col min="2" max="5" width="12.85546875" style="221" bestFit="1" customWidth="1"/>
    <col min="6" max="6" width="13.42578125" style="222" customWidth="1"/>
    <col min="7" max="7" width="11.42578125" style="221"/>
    <col min="8" max="8" width="13.28515625" style="221" customWidth="1"/>
    <col min="9" max="10" width="11.42578125" style="221"/>
    <col min="11" max="11" width="11.7109375" style="221" bestFit="1" customWidth="1"/>
    <col min="12" max="257" width="11.42578125" style="221"/>
    <col min="258" max="261" width="12.85546875" style="221" bestFit="1" customWidth="1"/>
    <col min="262" max="262" width="13.42578125" style="221" customWidth="1"/>
    <col min="263" max="263" width="11.42578125" style="221"/>
    <col min="264" max="264" width="13.28515625" style="221" customWidth="1"/>
    <col min="265" max="266" width="11.42578125" style="221"/>
    <col min="267" max="267" width="11.7109375" style="221" bestFit="1" customWidth="1"/>
    <col min="268" max="513" width="11.42578125" style="221"/>
    <col min="514" max="517" width="12.85546875" style="221" bestFit="1" customWidth="1"/>
    <col min="518" max="518" width="13.42578125" style="221" customWidth="1"/>
    <col min="519" max="519" width="11.42578125" style="221"/>
    <col min="520" max="520" width="13.28515625" style="221" customWidth="1"/>
    <col min="521" max="522" width="11.42578125" style="221"/>
    <col min="523" max="523" width="11.7109375" style="221" bestFit="1" customWidth="1"/>
    <col min="524" max="769" width="11.42578125" style="221"/>
    <col min="770" max="773" width="12.85546875" style="221" bestFit="1" customWidth="1"/>
    <col min="774" max="774" width="13.42578125" style="221" customWidth="1"/>
    <col min="775" max="775" width="11.42578125" style="221"/>
    <col min="776" max="776" width="13.28515625" style="221" customWidth="1"/>
    <col min="777" max="778" width="11.42578125" style="221"/>
    <col min="779" max="779" width="11.7109375" style="221" bestFit="1" customWidth="1"/>
    <col min="780" max="1025" width="11.42578125" style="221"/>
    <col min="1026" max="1029" width="12.85546875" style="221" bestFit="1" customWidth="1"/>
    <col min="1030" max="1030" width="13.42578125" style="221" customWidth="1"/>
    <col min="1031" max="1031" width="11.42578125" style="221"/>
    <col min="1032" max="1032" width="13.28515625" style="221" customWidth="1"/>
    <col min="1033" max="1034" width="11.42578125" style="221"/>
    <col min="1035" max="1035" width="11.7109375" style="221" bestFit="1" customWidth="1"/>
    <col min="1036" max="1281" width="11.42578125" style="221"/>
    <col min="1282" max="1285" width="12.85546875" style="221" bestFit="1" customWidth="1"/>
    <col min="1286" max="1286" width="13.42578125" style="221" customWidth="1"/>
    <col min="1287" max="1287" width="11.42578125" style="221"/>
    <col min="1288" max="1288" width="13.28515625" style="221" customWidth="1"/>
    <col min="1289" max="1290" width="11.42578125" style="221"/>
    <col min="1291" max="1291" width="11.7109375" style="221" bestFit="1" customWidth="1"/>
    <col min="1292" max="1537" width="11.42578125" style="221"/>
    <col min="1538" max="1541" width="12.85546875" style="221" bestFit="1" customWidth="1"/>
    <col min="1542" max="1542" width="13.42578125" style="221" customWidth="1"/>
    <col min="1543" max="1543" width="11.42578125" style="221"/>
    <col min="1544" max="1544" width="13.28515625" style="221" customWidth="1"/>
    <col min="1545" max="1546" width="11.42578125" style="221"/>
    <col min="1547" max="1547" width="11.7109375" style="221" bestFit="1" customWidth="1"/>
    <col min="1548" max="1793" width="11.42578125" style="221"/>
    <col min="1794" max="1797" width="12.85546875" style="221" bestFit="1" customWidth="1"/>
    <col min="1798" max="1798" width="13.42578125" style="221" customWidth="1"/>
    <col min="1799" max="1799" width="11.42578125" style="221"/>
    <col min="1800" max="1800" width="13.28515625" style="221" customWidth="1"/>
    <col min="1801" max="1802" width="11.42578125" style="221"/>
    <col min="1803" max="1803" width="11.7109375" style="221" bestFit="1" customWidth="1"/>
    <col min="1804" max="2049" width="11.42578125" style="221"/>
    <col min="2050" max="2053" width="12.85546875" style="221" bestFit="1" customWidth="1"/>
    <col min="2054" max="2054" width="13.42578125" style="221" customWidth="1"/>
    <col min="2055" max="2055" width="11.42578125" style="221"/>
    <col min="2056" max="2056" width="13.28515625" style="221" customWidth="1"/>
    <col min="2057" max="2058" width="11.42578125" style="221"/>
    <col min="2059" max="2059" width="11.7109375" style="221" bestFit="1" customWidth="1"/>
    <col min="2060" max="2305" width="11.42578125" style="221"/>
    <col min="2306" max="2309" width="12.85546875" style="221" bestFit="1" customWidth="1"/>
    <col min="2310" max="2310" width="13.42578125" style="221" customWidth="1"/>
    <col min="2311" max="2311" width="11.42578125" style="221"/>
    <col min="2312" max="2312" width="13.28515625" style="221" customWidth="1"/>
    <col min="2313" max="2314" width="11.42578125" style="221"/>
    <col min="2315" max="2315" width="11.7109375" style="221" bestFit="1" customWidth="1"/>
    <col min="2316" max="2561" width="11.42578125" style="221"/>
    <col min="2562" max="2565" width="12.85546875" style="221" bestFit="1" customWidth="1"/>
    <col min="2566" max="2566" width="13.42578125" style="221" customWidth="1"/>
    <col min="2567" max="2567" width="11.42578125" style="221"/>
    <col min="2568" max="2568" width="13.28515625" style="221" customWidth="1"/>
    <col min="2569" max="2570" width="11.42578125" style="221"/>
    <col min="2571" max="2571" width="11.7109375" style="221" bestFit="1" customWidth="1"/>
    <col min="2572" max="2817" width="11.42578125" style="221"/>
    <col min="2818" max="2821" width="12.85546875" style="221" bestFit="1" customWidth="1"/>
    <col min="2822" max="2822" width="13.42578125" style="221" customWidth="1"/>
    <col min="2823" max="2823" width="11.42578125" style="221"/>
    <col min="2824" max="2824" width="13.28515625" style="221" customWidth="1"/>
    <col min="2825" max="2826" width="11.42578125" style="221"/>
    <col min="2827" max="2827" width="11.7109375" style="221" bestFit="1" customWidth="1"/>
    <col min="2828" max="3073" width="11.42578125" style="221"/>
    <col min="3074" max="3077" width="12.85546875" style="221" bestFit="1" customWidth="1"/>
    <col min="3078" max="3078" width="13.42578125" style="221" customWidth="1"/>
    <col min="3079" max="3079" width="11.42578125" style="221"/>
    <col min="3080" max="3080" width="13.28515625" style="221" customWidth="1"/>
    <col min="3081" max="3082" width="11.42578125" style="221"/>
    <col min="3083" max="3083" width="11.7109375" style="221" bestFit="1" customWidth="1"/>
    <col min="3084" max="3329" width="11.42578125" style="221"/>
    <col min="3330" max="3333" width="12.85546875" style="221" bestFit="1" customWidth="1"/>
    <col min="3334" max="3334" width="13.42578125" style="221" customWidth="1"/>
    <col min="3335" max="3335" width="11.42578125" style="221"/>
    <col min="3336" max="3336" width="13.28515625" style="221" customWidth="1"/>
    <col min="3337" max="3338" width="11.42578125" style="221"/>
    <col min="3339" max="3339" width="11.7109375" style="221" bestFit="1" customWidth="1"/>
    <col min="3340" max="3585" width="11.42578125" style="221"/>
    <col min="3586" max="3589" width="12.85546875" style="221" bestFit="1" customWidth="1"/>
    <col min="3590" max="3590" width="13.42578125" style="221" customWidth="1"/>
    <col min="3591" max="3591" width="11.42578125" style="221"/>
    <col min="3592" max="3592" width="13.28515625" style="221" customWidth="1"/>
    <col min="3593" max="3594" width="11.42578125" style="221"/>
    <col min="3595" max="3595" width="11.7109375" style="221" bestFit="1" customWidth="1"/>
    <col min="3596" max="3841" width="11.42578125" style="221"/>
    <col min="3842" max="3845" width="12.85546875" style="221" bestFit="1" customWidth="1"/>
    <col min="3846" max="3846" width="13.42578125" style="221" customWidth="1"/>
    <col min="3847" max="3847" width="11.42578125" style="221"/>
    <col min="3848" max="3848" width="13.28515625" style="221" customWidth="1"/>
    <col min="3849" max="3850" width="11.42578125" style="221"/>
    <col min="3851" max="3851" width="11.7109375" style="221" bestFit="1" customWidth="1"/>
    <col min="3852" max="4097" width="11.42578125" style="221"/>
    <col min="4098" max="4101" width="12.85546875" style="221" bestFit="1" customWidth="1"/>
    <col min="4102" max="4102" width="13.42578125" style="221" customWidth="1"/>
    <col min="4103" max="4103" width="11.42578125" style="221"/>
    <col min="4104" max="4104" width="13.28515625" style="221" customWidth="1"/>
    <col min="4105" max="4106" width="11.42578125" style="221"/>
    <col min="4107" max="4107" width="11.7109375" style="221" bestFit="1" customWidth="1"/>
    <col min="4108" max="4353" width="11.42578125" style="221"/>
    <col min="4354" max="4357" width="12.85546875" style="221" bestFit="1" customWidth="1"/>
    <col min="4358" max="4358" width="13.42578125" style="221" customWidth="1"/>
    <col min="4359" max="4359" width="11.42578125" style="221"/>
    <col min="4360" max="4360" width="13.28515625" style="221" customWidth="1"/>
    <col min="4361" max="4362" width="11.42578125" style="221"/>
    <col min="4363" max="4363" width="11.7109375" style="221" bestFit="1" customWidth="1"/>
    <col min="4364" max="4609" width="11.42578125" style="221"/>
    <col min="4610" max="4613" width="12.85546875" style="221" bestFit="1" customWidth="1"/>
    <col min="4614" max="4614" width="13.42578125" style="221" customWidth="1"/>
    <col min="4615" max="4615" width="11.42578125" style="221"/>
    <col min="4616" max="4616" width="13.28515625" style="221" customWidth="1"/>
    <col min="4617" max="4618" width="11.42578125" style="221"/>
    <col min="4619" max="4619" width="11.7109375" style="221" bestFit="1" customWidth="1"/>
    <col min="4620" max="4865" width="11.42578125" style="221"/>
    <col min="4866" max="4869" width="12.85546875" style="221" bestFit="1" customWidth="1"/>
    <col min="4870" max="4870" width="13.42578125" style="221" customWidth="1"/>
    <col min="4871" max="4871" width="11.42578125" style="221"/>
    <col min="4872" max="4872" width="13.28515625" style="221" customWidth="1"/>
    <col min="4873" max="4874" width="11.42578125" style="221"/>
    <col min="4875" max="4875" width="11.7109375" style="221" bestFit="1" customWidth="1"/>
    <col min="4876" max="5121" width="11.42578125" style="221"/>
    <col min="5122" max="5125" width="12.85546875" style="221" bestFit="1" customWidth="1"/>
    <col min="5126" max="5126" width="13.42578125" style="221" customWidth="1"/>
    <col min="5127" max="5127" width="11.42578125" style="221"/>
    <col min="5128" max="5128" width="13.28515625" style="221" customWidth="1"/>
    <col min="5129" max="5130" width="11.42578125" style="221"/>
    <col min="5131" max="5131" width="11.7109375" style="221" bestFit="1" customWidth="1"/>
    <col min="5132" max="5377" width="11.42578125" style="221"/>
    <col min="5378" max="5381" width="12.85546875" style="221" bestFit="1" customWidth="1"/>
    <col min="5382" max="5382" width="13.42578125" style="221" customWidth="1"/>
    <col min="5383" max="5383" width="11.42578125" style="221"/>
    <col min="5384" max="5384" width="13.28515625" style="221" customWidth="1"/>
    <col min="5385" max="5386" width="11.42578125" style="221"/>
    <col min="5387" max="5387" width="11.7109375" style="221" bestFit="1" customWidth="1"/>
    <col min="5388" max="5633" width="11.42578125" style="221"/>
    <col min="5634" max="5637" width="12.85546875" style="221" bestFit="1" customWidth="1"/>
    <col min="5638" max="5638" width="13.42578125" style="221" customWidth="1"/>
    <col min="5639" max="5639" width="11.42578125" style="221"/>
    <col min="5640" max="5640" width="13.28515625" style="221" customWidth="1"/>
    <col min="5641" max="5642" width="11.42578125" style="221"/>
    <col min="5643" max="5643" width="11.7109375" style="221" bestFit="1" customWidth="1"/>
    <col min="5644" max="5889" width="11.42578125" style="221"/>
    <col min="5890" max="5893" width="12.85546875" style="221" bestFit="1" customWidth="1"/>
    <col min="5894" max="5894" width="13.42578125" style="221" customWidth="1"/>
    <col min="5895" max="5895" width="11.42578125" style="221"/>
    <col min="5896" max="5896" width="13.28515625" style="221" customWidth="1"/>
    <col min="5897" max="5898" width="11.42578125" style="221"/>
    <col min="5899" max="5899" width="11.7109375" style="221" bestFit="1" customWidth="1"/>
    <col min="5900" max="6145" width="11.42578125" style="221"/>
    <col min="6146" max="6149" width="12.85546875" style="221" bestFit="1" customWidth="1"/>
    <col min="6150" max="6150" width="13.42578125" style="221" customWidth="1"/>
    <col min="6151" max="6151" width="11.42578125" style="221"/>
    <col min="6152" max="6152" width="13.28515625" style="221" customWidth="1"/>
    <col min="6153" max="6154" width="11.42578125" style="221"/>
    <col min="6155" max="6155" width="11.7109375" style="221" bestFit="1" customWidth="1"/>
    <col min="6156" max="6401" width="11.42578125" style="221"/>
    <col min="6402" max="6405" width="12.85546875" style="221" bestFit="1" customWidth="1"/>
    <col min="6406" max="6406" width="13.42578125" style="221" customWidth="1"/>
    <col min="6407" max="6407" width="11.42578125" style="221"/>
    <col min="6408" max="6408" width="13.28515625" style="221" customWidth="1"/>
    <col min="6409" max="6410" width="11.42578125" style="221"/>
    <col min="6411" max="6411" width="11.7109375" style="221" bestFit="1" customWidth="1"/>
    <col min="6412" max="6657" width="11.42578125" style="221"/>
    <col min="6658" max="6661" width="12.85546875" style="221" bestFit="1" customWidth="1"/>
    <col min="6662" max="6662" width="13.42578125" style="221" customWidth="1"/>
    <col min="6663" max="6663" width="11.42578125" style="221"/>
    <col min="6664" max="6664" width="13.28515625" style="221" customWidth="1"/>
    <col min="6665" max="6666" width="11.42578125" style="221"/>
    <col min="6667" max="6667" width="11.7109375" style="221" bestFit="1" customWidth="1"/>
    <col min="6668" max="6913" width="11.42578125" style="221"/>
    <col min="6914" max="6917" width="12.85546875" style="221" bestFit="1" customWidth="1"/>
    <col min="6918" max="6918" width="13.42578125" style="221" customWidth="1"/>
    <col min="6919" max="6919" width="11.42578125" style="221"/>
    <col min="6920" max="6920" width="13.28515625" style="221" customWidth="1"/>
    <col min="6921" max="6922" width="11.42578125" style="221"/>
    <col min="6923" max="6923" width="11.7109375" style="221" bestFit="1" customWidth="1"/>
    <col min="6924" max="7169" width="11.42578125" style="221"/>
    <col min="7170" max="7173" width="12.85546875" style="221" bestFit="1" customWidth="1"/>
    <col min="7174" max="7174" width="13.42578125" style="221" customWidth="1"/>
    <col min="7175" max="7175" width="11.42578125" style="221"/>
    <col min="7176" max="7176" width="13.28515625" style="221" customWidth="1"/>
    <col min="7177" max="7178" width="11.42578125" style="221"/>
    <col min="7179" max="7179" width="11.7109375" style="221" bestFit="1" customWidth="1"/>
    <col min="7180" max="7425" width="11.42578125" style="221"/>
    <col min="7426" max="7429" width="12.85546875" style="221" bestFit="1" customWidth="1"/>
    <col min="7430" max="7430" width="13.42578125" style="221" customWidth="1"/>
    <col min="7431" max="7431" width="11.42578125" style="221"/>
    <col min="7432" max="7432" width="13.28515625" style="221" customWidth="1"/>
    <col min="7433" max="7434" width="11.42578125" style="221"/>
    <col min="7435" max="7435" width="11.7109375" style="221" bestFit="1" customWidth="1"/>
    <col min="7436" max="7681" width="11.42578125" style="221"/>
    <col min="7682" max="7685" width="12.85546875" style="221" bestFit="1" customWidth="1"/>
    <col min="7686" max="7686" width="13.42578125" style="221" customWidth="1"/>
    <col min="7687" max="7687" width="11.42578125" style="221"/>
    <col min="7688" max="7688" width="13.28515625" style="221" customWidth="1"/>
    <col min="7689" max="7690" width="11.42578125" style="221"/>
    <col min="7691" max="7691" width="11.7109375" style="221" bestFit="1" customWidth="1"/>
    <col min="7692" max="7937" width="11.42578125" style="221"/>
    <col min="7938" max="7941" width="12.85546875" style="221" bestFit="1" customWidth="1"/>
    <col min="7942" max="7942" width="13.42578125" style="221" customWidth="1"/>
    <col min="7943" max="7943" width="11.42578125" style="221"/>
    <col min="7944" max="7944" width="13.28515625" style="221" customWidth="1"/>
    <col min="7945" max="7946" width="11.42578125" style="221"/>
    <col min="7947" max="7947" width="11.7109375" style="221" bestFit="1" customWidth="1"/>
    <col min="7948" max="8193" width="11.42578125" style="221"/>
    <col min="8194" max="8197" width="12.85546875" style="221" bestFit="1" customWidth="1"/>
    <col min="8198" max="8198" width="13.42578125" style="221" customWidth="1"/>
    <col min="8199" max="8199" width="11.42578125" style="221"/>
    <col min="8200" max="8200" width="13.28515625" style="221" customWidth="1"/>
    <col min="8201" max="8202" width="11.42578125" style="221"/>
    <col min="8203" max="8203" width="11.7109375" style="221" bestFit="1" customWidth="1"/>
    <col min="8204" max="8449" width="11.42578125" style="221"/>
    <col min="8450" max="8453" width="12.85546875" style="221" bestFit="1" customWidth="1"/>
    <col min="8454" max="8454" width="13.42578125" style="221" customWidth="1"/>
    <col min="8455" max="8455" width="11.42578125" style="221"/>
    <col min="8456" max="8456" width="13.28515625" style="221" customWidth="1"/>
    <col min="8457" max="8458" width="11.42578125" style="221"/>
    <col min="8459" max="8459" width="11.7109375" style="221" bestFit="1" customWidth="1"/>
    <col min="8460" max="8705" width="11.42578125" style="221"/>
    <col min="8706" max="8709" width="12.85546875" style="221" bestFit="1" customWidth="1"/>
    <col min="8710" max="8710" width="13.42578125" style="221" customWidth="1"/>
    <col min="8711" max="8711" width="11.42578125" style="221"/>
    <col min="8712" max="8712" width="13.28515625" style="221" customWidth="1"/>
    <col min="8713" max="8714" width="11.42578125" style="221"/>
    <col min="8715" max="8715" width="11.7109375" style="221" bestFit="1" customWidth="1"/>
    <col min="8716" max="8961" width="11.42578125" style="221"/>
    <col min="8962" max="8965" width="12.85546875" style="221" bestFit="1" customWidth="1"/>
    <col min="8966" max="8966" width="13.42578125" style="221" customWidth="1"/>
    <col min="8967" max="8967" width="11.42578125" style="221"/>
    <col min="8968" max="8968" width="13.28515625" style="221" customWidth="1"/>
    <col min="8969" max="8970" width="11.42578125" style="221"/>
    <col min="8971" max="8971" width="11.7109375" style="221" bestFit="1" customWidth="1"/>
    <col min="8972" max="9217" width="11.42578125" style="221"/>
    <col min="9218" max="9221" width="12.85546875" style="221" bestFit="1" customWidth="1"/>
    <col min="9222" max="9222" width="13.42578125" style="221" customWidth="1"/>
    <col min="9223" max="9223" width="11.42578125" style="221"/>
    <col min="9224" max="9224" width="13.28515625" style="221" customWidth="1"/>
    <col min="9225" max="9226" width="11.42578125" style="221"/>
    <col min="9227" max="9227" width="11.7109375" style="221" bestFit="1" customWidth="1"/>
    <col min="9228" max="9473" width="11.42578125" style="221"/>
    <col min="9474" max="9477" width="12.85546875" style="221" bestFit="1" customWidth="1"/>
    <col min="9478" max="9478" width="13.42578125" style="221" customWidth="1"/>
    <col min="9479" max="9479" width="11.42578125" style="221"/>
    <col min="9480" max="9480" width="13.28515625" style="221" customWidth="1"/>
    <col min="9481" max="9482" width="11.42578125" style="221"/>
    <col min="9483" max="9483" width="11.7109375" style="221" bestFit="1" customWidth="1"/>
    <col min="9484" max="9729" width="11.42578125" style="221"/>
    <col min="9730" max="9733" width="12.85546875" style="221" bestFit="1" customWidth="1"/>
    <col min="9734" max="9734" width="13.42578125" style="221" customWidth="1"/>
    <col min="9735" max="9735" width="11.42578125" style="221"/>
    <col min="9736" max="9736" width="13.28515625" style="221" customWidth="1"/>
    <col min="9737" max="9738" width="11.42578125" style="221"/>
    <col min="9739" max="9739" width="11.7109375" style="221" bestFit="1" customWidth="1"/>
    <col min="9740" max="9985" width="11.42578125" style="221"/>
    <col min="9986" max="9989" width="12.85546875" style="221" bestFit="1" customWidth="1"/>
    <col min="9990" max="9990" width="13.42578125" style="221" customWidth="1"/>
    <col min="9991" max="9991" width="11.42578125" style="221"/>
    <col min="9992" max="9992" width="13.28515625" style="221" customWidth="1"/>
    <col min="9993" max="9994" width="11.42578125" style="221"/>
    <col min="9995" max="9995" width="11.7109375" style="221" bestFit="1" customWidth="1"/>
    <col min="9996" max="10241" width="11.42578125" style="221"/>
    <col min="10242" max="10245" width="12.85546875" style="221" bestFit="1" customWidth="1"/>
    <col min="10246" max="10246" width="13.42578125" style="221" customWidth="1"/>
    <col min="10247" max="10247" width="11.42578125" style="221"/>
    <col min="10248" max="10248" width="13.28515625" style="221" customWidth="1"/>
    <col min="10249" max="10250" width="11.42578125" style="221"/>
    <col min="10251" max="10251" width="11.7109375" style="221" bestFit="1" customWidth="1"/>
    <col min="10252" max="10497" width="11.42578125" style="221"/>
    <col min="10498" max="10501" width="12.85546875" style="221" bestFit="1" customWidth="1"/>
    <col min="10502" max="10502" width="13.42578125" style="221" customWidth="1"/>
    <col min="10503" max="10503" width="11.42578125" style="221"/>
    <col min="10504" max="10504" width="13.28515625" style="221" customWidth="1"/>
    <col min="10505" max="10506" width="11.42578125" style="221"/>
    <col min="10507" max="10507" width="11.7109375" style="221" bestFit="1" customWidth="1"/>
    <col min="10508" max="10753" width="11.42578125" style="221"/>
    <col min="10754" max="10757" width="12.85546875" style="221" bestFit="1" customWidth="1"/>
    <col min="10758" max="10758" width="13.42578125" style="221" customWidth="1"/>
    <col min="10759" max="10759" width="11.42578125" style="221"/>
    <col min="10760" max="10760" width="13.28515625" style="221" customWidth="1"/>
    <col min="10761" max="10762" width="11.42578125" style="221"/>
    <col min="10763" max="10763" width="11.7109375" style="221" bestFit="1" customWidth="1"/>
    <col min="10764" max="11009" width="11.42578125" style="221"/>
    <col min="11010" max="11013" width="12.85546875" style="221" bestFit="1" customWidth="1"/>
    <col min="11014" max="11014" width="13.42578125" style="221" customWidth="1"/>
    <col min="11015" max="11015" width="11.42578125" style="221"/>
    <col min="11016" max="11016" width="13.28515625" style="221" customWidth="1"/>
    <col min="11017" max="11018" width="11.42578125" style="221"/>
    <col min="11019" max="11019" width="11.7109375" style="221" bestFit="1" customWidth="1"/>
    <col min="11020" max="11265" width="11.42578125" style="221"/>
    <col min="11266" max="11269" width="12.85546875" style="221" bestFit="1" customWidth="1"/>
    <col min="11270" max="11270" width="13.42578125" style="221" customWidth="1"/>
    <col min="11271" max="11271" width="11.42578125" style="221"/>
    <col min="11272" max="11272" width="13.28515625" style="221" customWidth="1"/>
    <col min="11273" max="11274" width="11.42578125" style="221"/>
    <col min="11275" max="11275" width="11.7109375" style="221" bestFit="1" customWidth="1"/>
    <col min="11276" max="11521" width="11.42578125" style="221"/>
    <col min="11522" max="11525" width="12.85546875" style="221" bestFit="1" customWidth="1"/>
    <col min="11526" max="11526" width="13.42578125" style="221" customWidth="1"/>
    <col min="11527" max="11527" width="11.42578125" style="221"/>
    <col min="11528" max="11528" width="13.28515625" style="221" customWidth="1"/>
    <col min="11529" max="11530" width="11.42578125" style="221"/>
    <col min="11531" max="11531" width="11.7109375" style="221" bestFit="1" customWidth="1"/>
    <col min="11532" max="11777" width="11.42578125" style="221"/>
    <col min="11778" max="11781" width="12.85546875" style="221" bestFit="1" customWidth="1"/>
    <col min="11782" max="11782" width="13.42578125" style="221" customWidth="1"/>
    <col min="11783" max="11783" width="11.42578125" style="221"/>
    <col min="11784" max="11784" width="13.28515625" style="221" customWidth="1"/>
    <col min="11785" max="11786" width="11.42578125" style="221"/>
    <col min="11787" max="11787" width="11.7109375" style="221" bestFit="1" customWidth="1"/>
    <col min="11788" max="12033" width="11.42578125" style="221"/>
    <col min="12034" max="12037" width="12.85546875" style="221" bestFit="1" customWidth="1"/>
    <col min="12038" max="12038" width="13.42578125" style="221" customWidth="1"/>
    <col min="12039" max="12039" width="11.42578125" style="221"/>
    <col min="12040" max="12040" width="13.28515625" style="221" customWidth="1"/>
    <col min="12041" max="12042" width="11.42578125" style="221"/>
    <col min="12043" max="12043" width="11.7109375" style="221" bestFit="1" customWidth="1"/>
    <col min="12044" max="12289" width="11.42578125" style="221"/>
    <col min="12290" max="12293" width="12.85546875" style="221" bestFit="1" customWidth="1"/>
    <col min="12294" max="12294" width="13.42578125" style="221" customWidth="1"/>
    <col min="12295" max="12295" width="11.42578125" style="221"/>
    <col min="12296" max="12296" width="13.28515625" style="221" customWidth="1"/>
    <col min="12297" max="12298" width="11.42578125" style="221"/>
    <col min="12299" max="12299" width="11.7109375" style="221" bestFit="1" customWidth="1"/>
    <col min="12300" max="12545" width="11.42578125" style="221"/>
    <col min="12546" max="12549" width="12.85546875" style="221" bestFit="1" customWidth="1"/>
    <col min="12550" max="12550" width="13.42578125" style="221" customWidth="1"/>
    <col min="12551" max="12551" width="11.42578125" style="221"/>
    <col min="12552" max="12552" width="13.28515625" style="221" customWidth="1"/>
    <col min="12553" max="12554" width="11.42578125" style="221"/>
    <col min="12555" max="12555" width="11.7109375" style="221" bestFit="1" customWidth="1"/>
    <col min="12556" max="12801" width="11.42578125" style="221"/>
    <col min="12802" max="12805" width="12.85546875" style="221" bestFit="1" customWidth="1"/>
    <col min="12806" max="12806" width="13.42578125" style="221" customWidth="1"/>
    <col min="12807" max="12807" width="11.42578125" style="221"/>
    <col min="12808" max="12808" width="13.28515625" style="221" customWidth="1"/>
    <col min="12809" max="12810" width="11.42578125" style="221"/>
    <col min="12811" max="12811" width="11.7109375" style="221" bestFit="1" customWidth="1"/>
    <col min="12812" max="13057" width="11.42578125" style="221"/>
    <col min="13058" max="13061" width="12.85546875" style="221" bestFit="1" customWidth="1"/>
    <col min="13062" max="13062" width="13.42578125" style="221" customWidth="1"/>
    <col min="13063" max="13063" width="11.42578125" style="221"/>
    <col min="13064" max="13064" width="13.28515625" style="221" customWidth="1"/>
    <col min="13065" max="13066" width="11.42578125" style="221"/>
    <col min="13067" max="13067" width="11.7109375" style="221" bestFit="1" customWidth="1"/>
    <col min="13068" max="13313" width="11.42578125" style="221"/>
    <col min="13314" max="13317" width="12.85546875" style="221" bestFit="1" customWidth="1"/>
    <col min="13318" max="13318" width="13.42578125" style="221" customWidth="1"/>
    <col min="13319" max="13319" width="11.42578125" style="221"/>
    <col min="13320" max="13320" width="13.28515625" style="221" customWidth="1"/>
    <col min="13321" max="13322" width="11.42578125" style="221"/>
    <col min="13323" max="13323" width="11.7109375" style="221" bestFit="1" customWidth="1"/>
    <col min="13324" max="13569" width="11.42578125" style="221"/>
    <col min="13570" max="13573" width="12.85546875" style="221" bestFit="1" customWidth="1"/>
    <col min="13574" max="13574" width="13.42578125" style="221" customWidth="1"/>
    <col min="13575" max="13575" width="11.42578125" style="221"/>
    <col min="13576" max="13576" width="13.28515625" style="221" customWidth="1"/>
    <col min="13577" max="13578" width="11.42578125" style="221"/>
    <col min="13579" max="13579" width="11.7109375" style="221" bestFit="1" customWidth="1"/>
    <col min="13580" max="13825" width="11.42578125" style="221"/>
    <col min="13826" max="13829" width="12.85546875" style="221" bestFit="1" customWidth="1"/>
    <col min="13830" max="13830" width="13.42578125" style="221" customWidth="1"/>
    <col min="13831" max="13831" width="11.42578125" style="221"/>
    <col min="13832" max="13832" width="13.28515625" style="221" customWidth="1"/>
    <col min="13833" max="13834" width="11.42578125" style="221"/>
    <col min="13835" max="13835" width="11.7109375" style="221" bestFit="1" customWidth="1"/>
    <col min="13836" max="14081" width="11.42578125" style="221"/>
    <col min="14082" max="14085" width="12.85546875" style="221" bestFit="1" customWidth="1"/>
    <col min="14086" max="14086" width="13.42578125" style="221" customWidth="1"/>
    <col min="14087" max="14087" width="11.42578125" style="221"/>
    <col min="14088" max="14088" width="13.28515625" style="221" customWidth="1"/>
    <col min="14089" max="14090" width="11.42578125" style="221"/>
    <col min="14091" max="14091" width="11.7109375" style="221" bestFit="1" customWidth="1"/>
    <col min="14092" max="14337" width="11.42578125" style="221"/>
    <col min="14338" max="14341" width="12.85546875" style="221" bestFit="1" customWidth="1"/>
    <col min="14342" max="14342" width="13.42578125" style="221" customWidth="1"/>
    <col min="14343" max="14343" width="11.42578125" style="221"/>
    <col min="14344" max="14344" width="13.28515625" style="221" customWidth="1"/>
    <col min="14345" max="14346" width="11.42578125" style="221"/>
    <col min="14347" max="14347" width="11.7109375" style="221" bestFit="1" customWidth="1"/>
    <col min="14348" max="14593" width="11.42578125" style="221"/>
    <col min="14594" max="14597" width="12.85546875" style="221" bestFit="1" customWidth="1"/>
    <col min="14598" max="14598" width="13.42578125" style="221" customWidth="1"/>
    <col min="14599" max="14599" width="11.42578125" style="221"/>
    <col min="14600" max="14600" width="13.28515625" style="221" customWidth="1"/>
    <col min="14601" max="14602" width="11.42578125" style="221"/>
    <col min="14603" max="14603" width="11.7109375" style="221" bestFit="1" customWidth="1"/>
    <col min="14604" max="14849" width="11.42578125" style="221"/>
    <col min="14850" max="14853" width="12.85546875" style="221" bestFit="1" customWidth="1"/>
    <col min="14854" max="14854" width="13.42578125" style="221" customWidth="1"/>
    <col min="14855" max="14855" width="11.42578125" style="221"/>
    <col min="14856" max="14856" width="13.28515625" style="221" customWidth="1"/>
    <col min="14857" max="14858" width="11.42578125" style="221"/>
    <col min="14859" max="14859" width="11.7109375" style="221" bestFit="1" customWidth="1"/>
    <col min="14860" max="15105" width="11.42578125" style="221"/>
    <col min="15106" max="15109" width="12.85546875" style="221" bestFit="1" customWidth="1"/>
    <col min="15110" max="15110" width="13.42578125" style="221" customWidth="1"/>
    <col min="15111" max="15111" width="11.42578125" style="221"/>
    <col min="15112" max="15112" width="13.28515625" style="221" customWidth="1"/>
    <col min="15113" max="15114" width="11.42578125" style="221"/>
    <col min="15115" max="15115" width="11.7109375" style="221" bestFit="1" customWidth="1"/>
    <col min="15116" max="15361" width="11.42578125" style="221"/>
    <col min="15362" max="15365" width="12.85546875" style="221" bestFit="1" customWidth="1"/>
    <col min="15366" max="15366" width="13.42578125" style="221" customWidth="1"/>
    <col min="15367" max="15367" width="11.42578125" style="221"/>
    <col min="15368" max="15368" width="13.28515625" style="221" customWidth="1"/>
    <col min="15369" max="15370" width="11.42578125" style="221"/>
    <col min="15371" max="15371" width="11.7109375" style="221" bestFit="1" customWidth="1"/>
    <col min="15372" max="15617" width="11.42578125" style="221"/>
    <col min="15618" max="15621" width="12.85546875" style="221" bestFit="1" customWidth="1"/>
    <col min="15622" max="15622" width="13.42578125" style="221" customWidth="1"/>
    <col min="15623" max="15623" width="11.42578125" style="221"/>
    <col min="15624" max="15624" width="13.28515625" style="221" customWidth="1"/>
    <col min="15625" max="15626" width="11.42578125" style="221"/>
    <col min="15627" max="15627" width="11.7109375" style="221" bestFit="1" customWidth="1"/>
    <col min="15628" max="15873" width="11.42578125" style="221"/>
    <col min="15874" max="15877" width="12.85546875" style="221" bestFit="1" customWidth="1"/>
    <col min="15878" max="15878" width="13.42578125" style="221" customWidth="1"/>
    <col min="15879" max="15879" width="11.42578125" style="221"/>
    <col min="15880" max="15880" width="13.28515625" style="221" customWidth="1"/>
    <col min="15881" max="15882" width="11.42578125" style="221"/>
    <col min="15883" max="15883" width="11.7109375" style="221" bestFit="1" customWidth="1"/>
    <col min="15884" max="16129" width="11.42578125" style="221"/>
    <col min="16130" max="16133" width="12.85546875" style="221" bestFit="1" customWidth="1"/>
    <col min="16134" max="16134" width="13.42578125" style="221" customWidth="1"/>
    <col min="16135" max="16135" width="11.42578125" style="221"/>
    <col min="16136" max="16136" width="13.28515625" style="221" customWidth="1"/>
    <col min="16137" max="16138" width="11.42578125" style="221"/>
    <col min="16139" max="16139" width="11.7109375" style="221" bestFit="1" customWidth="1"/>
    <col min="16140" max="16384" width="11.42578125" style="221"/>
  </cols>
  <sheetData>
    <row r="1" spans="1:10" ht="20.25">
      <c r="A1" s="220" t="s">
        <v>206</v>
      </c>
    </row>
    <row r="2" spans="1:10" s="224" customFormat="1" ht="18.75">
      <c r="A2" s="258" t="s">
        <v>215</v>
      </c>
      <c r="C2" s="225"/>
      <c r="D2" s="225"/>
      <c r="E2" s="226"/>
      <c r="F2" s="222"/>
    </row>
    <row r="3" spans="1:10">
      <c r="A3" s="259" t="s">
        <v>216</v>
      </c>
      <c r="F3" s="227"/>
    </row>
    <row r="5" spans="1:10" ht="76.5">
      <c r="A5" s="229"/>
      <c r="B5" s="229" t="str">
        <f>'[9]Stocks fin déc 68-08'!B3</f>
        <v>Garanties de ressources (dispositifs pour 60 ans et plus)</v>
      </c>
      <c r="C5" s="229" t="str">
        <f>'[9]Stocks fin déc 68-08'!C3</f>
        <v xml:space="preserve">Préretraites totales  </v>
      </c>
      <c r="D5" s="229" t="str">
        <f>'[9]Stocks fin déc 68-08'!E3</f>
        <v>Dispensés de recherche d'emploi indemnisés</v>
      </c>
      <c r="E5" s="229" t="str">
        <f>'[9]Stocks fin déc 68-08'!G3</f>
        <v>Retraites anticipées pour carrière longue</v>
      </c>
      <c r="F5" s="229" t="s">
        <v>209</v>
      </c>
      <c r="G5" s="260" t="s">
        <v>217</v>
      </c>
      <c r="H5" s="230" t="s">
        <v>218</v>
      </c>
      <c r="I5" s="231" t="s">
        <v>219</v>
      </c>
      <c r="J5" s="221" t="s">
        <v>220</v>
      </c>
    </row>
    <row r="6" spans="1:10" ht="12.75" customHeight="1">
      <c r="A6" s="229">
        <f>'[9]Stocks fin déc 68-08'!A4</f>
        <v>1968</v>
      </c>
      <c r="B6" s="261">
        <f>'[13]Graph 9'!B6/'[13]Graph 10'!$H6</f>
        <v>2.5720018128938494E-3</v>
      </c>
      <c r="C6" s="261">
        <f>'Graphique 9'!C6/'Graphique 10'!$H6</f>
        <v>0</v>
      </c>
      <c r="D6" s="261">
        <f>'Graphique 9'!D6/'Graphique 10'!$H6</f>
        <v>0</v>
      </c>
      <c r="E6" s="261">
        <f>'Graphique 9'!E6/'Graphique 10'!$H6</f>
        <v>0</v>
      </c>
      <c r="F6" s="261">
        <f>'Graphique 9'!F6/'Graphique 10'!$H6</f>
        <v>0</v>
      </c>
      <c r="G6" s="261">
        <f t="shared" ref="G6:G52" si="0">SUM(C6:F6)</f>
        <v>0</v>
      </c>
      <c r="H6" s="262">
        <v>5443231</v>
      </c>
      <c r="I6" s="234"/>
    </row>
    <row r="7" spans="1:10" ht="12.75" customHeight="1">
      <c r="A7" s="229">
        <f>'[9]Stocks fin déc 68-08'!A5</f>
        <v>1969</v>
      </c>
      <c r="B7" s="261">
        <f>'[13]Graph 9'!B7/'[13]Graph 10'!$H7</f>
        <v>2.4863467333916182E-3</v>
      </c>
      <c r="C7" s="261">
        <f>'Graphique 9'!C7/'Graphique 10'!$H7</f>
        <v>0</v>
      </c>
      <c r="D7" s="261">
        <f>'Graphique 9'!D7/'Graphique 10'!$H7</f>
        <v>0</v>
      </c>
      <c r="E7" s="261">
        <f>'Graphique 9'!E7/'Graphique 10'!$H7</f>
        <v>0</v>
      </c>
      <c r="F7" s="261">
        <f>'Graphique 9'!F7/'Graphique 10'!$H7</f>
        <v>0</v>
      </c>
      <c r="G7" s="261">
        <f t="shared" si="0"/>
        <v>0</v>
      </c>
      <c r="H7" s="262">
        <v>5429653</v>
      </c>
      <c r="I7" s="234"/>
    </row>
    <row r="8" spans="1:10" ht="12.75" customHeight="1">
      <c r="A8" s="229">
        <f>'[9]Stocks fin déc 68-08'!A6</f>
        <v>1970</v>
      </c>
      <c r="B8" s="261">
        <f>'[13]Graph 9'!B8/'[13]Graph 10'!$H8</f>
        <v>2.5784754219722776E-3</v>
      </c>
      <c r="C8" s="261">
        <f>'Graphique 9'!C8/'Graphique 10'!$H8</f>
        <v>0</v>
      </c>
      <c r="D8" s="261">
        <f>'Graphique 9'!D8/'Graphique 10'!$H8</f>
        <v>0</v>
      </c>
      <c r="E8" s="261">
        <f>'Graphique 9'!E8/'Graphique 10'!$H8</f>
        <v>0</v>
      </c>
      <c r="F8" s="261">
        <f>'Graphique 9'!F8/'Graphique 10'!$H8</f>
        <v>0</v>
      </c>
      <c r="G8" s="261">
        <f t="shared" si="0"/>
        <v>0</v>
      </c>
      <c r="H8" s="262">
        <v>5235652</v>
      </c>
      <c r="I8" s="234"/>
    </row>
    <row r="9" spans="1:10" ht="12.75" customHeight="1">
      <c r="A9" s="229">
        <f>'[9]Stocks fin déc 68-08'!A7</f>
        <v>1971</v>
      </c>
      <c r="B9" s="261">
        <f>'[13]Graph 9'!B9/'[13]Graph 10'!$H9</f>
        <v>2.8184484360832263E-3</v>
      </c>
      <c r="C9" s="261">
        <f>'Graphique 9'!C9/'Graphique 10'!$H9</f>
        <v>0</v>
      </c>
      <c r="D9" s="261">
        <f>'Graphique 9'!D9/'Graphique 10'!$H9</f>
        <v>0</v>
      </c>
      <c r="E9" s="261">
        <f>'Graphique 9'!E9/'Graphique 10'!$H9</f>
        <v>0</v>
      </c>
      <c r="F9" s="261">
        <f>'Graphique 9'!F9/'Graphique 10'!$H9</f>
        <v>0</v>
      </c>
      <c r="G9" s="261">
        <f t="shared" si="0"/>
        <v>0</v>
      </c>
      <c r="H9" s="262">
        <v>4967272</v>
      </c>
      <c r="I9" s="234"/>
    </row>
    <row r="10" spans="1:10" ht="12.75" customHeight="1">
      <c r="A10" s="229">
        <f>'[9]Stocks fin déc 68-08'!A8</f>
        <v>1972</v>
      </c>
      <c r="B10" s="261">
        <f>'[13]Graph 9'!B10/'[13]Graph 10'!$H10</f>
        <v>2.9958127213754447E-3</v>
      </c>
      <c r="C10" s="261">
        <f>'Graphique 9'!C10/'Graphique 10'!$H10</f>
        <v>0</v>
      </c>
      <c r="D10" s="261">
        <f>'Graphique 9'!D10/'Graphique 10'!$H10</f>
        <v>0</v>
      </c>
      <c r="E10" s="261">
        <f>'Graphique 9'!E10/'Graphique 10'!$H10</f>
        <v>0</v>
      </c>
      <c r="F10" s="261">
        <f>'Graphique 9'!F10/'Graphique 10'!$H10</f>
        <v>0</v>
      </c>
      <c r="G10" s="261">
        <f t="shared" si="0"/>
        <v>0</v>
      </c>
      <c r="H10" s="262">
        <v>4723593</v>
      </c>
      <c r="I10" s="234"/>
    </row>
    <row r="11" spans="1:10" ht="12.75" customHeight="1">
      <c r="A11" s="229">
        <f>'[9]Stocks fin déc 68-08'!A9</f>
        <v>1973</v>
      </c>
      <c r="B11" s="261">
        <f>'[13]Graph 9'!B11/'[13]Graph 10'!$H11</f>
        <v>1.1740040160901017E-2</v>
      </c>
      <c r="C11" s="261">
        <f>'Graphique 9'!C11/'Graphique 10'!$H11</f>
        <v>0</v>
      </c>
      <c r="D11" s="261">
        <f>'Graphique 9'!D11/'Graphique 10'!$H11</f>
        <v>0</v>
      </c>
      <c r="E11" s="261">
        <f>'Graphique 9'!E11/'Graphique 10'!$H11</f>
        <v>0</v>
      </c>
      <c r="F11" s="261">
        <f>'Graphique 9'!F11/'Graphique 10'!$H11</f>
        <v>0</v>
      </c>
      <c r="G11" s="261">
        <f t="shared" si="0"/>
        <v>0</v>
      </c>
      <c r="H11" s="262">
        <v>4506373</v>
      </c>
      <c r="I11" s="234"/>
    </row>
    <row r="12" spans="1:10" ht="12.75" customHeight="1">
      <c r="A12" s="229">
        <f>'[9]Stocks fin déc 68-08'!A10</f>
        <v>1974</v>
      </c>
      <c r="B12" s="261">
        <f>'[13]Graph 9'!B12/'[13]Graph 10'!$H12</f>
        <v>1.4831042692806782E-2</v>
      </c>
      <c r="C12" s="261">
        <f>'Graphique 9'!C12/'Graphique 10'!$H12</f>
        <v>0</v>
      </c>
      <c r="D12" s="261">
        <f>'Graphique 9'!D12/'Graphique 10'!$H12</f>
        <v>0</v>
      </c>
      <c r="E12" s="261">
        <f>'Graphique 9'!E12/'Graphique 10'!$H12</f>
        <v>0</v>
      </c>
      <c r="F12" s="261">
        <f>'Graphique 9'!F12/'Graphique 10'!$H12</f>
        <v>0</v>
      </c>
      <c r="G12" s="261">
        <f t="shared" si="0"/>
        <v>0</v>
      </c>
      <c r="H12" s="262">
        <v>4338670</v>
      </c>
      <c r="I12" s="234"/>
    </row>
    <row r="13" spans="1:10" ht="12.75" customHeight="1">
      <c r="A13" s="229">
        <f>'[9]Stocks fin déc 68-08'!A11</f>
        <v>1975</v>
      </c>
      <c r="B13" s="261">
        <f>'[13]Graph 9'!B13/'[13]Graph 10'!$H13</f>
        <v>1.902463398700488E-2</v>
      </c>
      <c r="C13" s="261">
        <f>'Graphique 9'!C13/'Graphique 10'!$H13</f>
        <v>0</v>
      </c>
      <c r="D13" s="261">
        <f>'Graphique 9'!D13/'Graphique 10'!$H13</f>
        <v>0</v>
      </c>
      <c r="E13" s="261">
        <f>'Graphique 9'!E13/'Graphique 10'!$H13</f>
        <v>0</v>
      </c>
      <c r="F13" s="261">
        <f>'Graphique 9'!F13/'Graphique 10'!$H13</f>
        <v>0</v>
      </c>
      <c r="G13" s="261">
        <f t="shared" si="0"/>
        <v>0</v>
      </c>
      <c r="H13" s="262">
        <v>4426892</v>
      </c>
      <c r="I13" s="234"/>
    </row>
    <row r="14" spans="1:10" ht="12.75" customHeight="1">
      <c r="A14" s="229">
        <f>'[9]Stocks fin déc 68-08'!A12</f>
        <v>1976</v>
      </c>
      <c r="B14" s="261">
        <f>'[13]Graph 9'!B14/'[13]Graph 10'!$H14</f>
        <v>2.1511749621713681E-2</v>
      </c>
      <c r="C14" s="261">
        <f>'Graphique 9'!C14/'Graphique 10'!$H14</f>
        <v>0</v>
      </c>
      <c r="D14" s="261">
        <f>'Graphique 9'!D14/'Graphique 10'!$H14</f>
        <v>0</v>
      </c>
      <c r="E14" s="261">
        <f>'Graphique 9'!E14/'Graphique 10'!$H14</f>
        <v>0</v>
      </c>
      <c r="F14" s="261">
        <f>'Graphique 9'!F14/'Graphique 10'!$H14</f>
        <v>0</v>
      </c>
      <c r="G14" s="261">
        <f t="shared" si="0"/>
        <v>0</v>
      </c>
      <c r="H14" s="262">
        <v>4528316</v>
      </c>
      <c r="I14" s="234"/>
    </row>
    <row r="15" spans="1:10" ht="12.75" customHeight="1">
      <c r="A15" s="229">
        <f>'[9]Stocks fin déc 68-08'!A13</f>
        <v>1977</v>
      </c>
      <c r="B15" s="261">
        <f>'[13]Graph 9'!B15/'[13]Graph 10'!$H15</f>
        <v>2.4867810219503905E-2</v>
      </c>
      <c r="C15" s="261">
        <f>'Graphique 9'!C15/'Graphique 10'!$H15</f>
        <v>0</v>
      </c>
      <c r="D15" s="261">
        <f>'Graphique 9'!D15/'Graphique 10'!$H15</f>
        <v>0</v>
      </c>
      <c r="E15" s="261">
        <f>'Graphique 9'!E15/'Graphique 10'!$H15</f>
        <v>0</v>
      </c>
      <c r="F15" s="261">
        <f>'Graphique 9'!F15/'Graphique 10'!$H15</f>
        <v>0</v>
      </c>
      <c r="G15" s="261">
        <f t="shared" si="0"/>
        <v>0</v>
      </c>
      <c r="H15" s="262">
        <v>4581103</v>
      </c>
      <c r="I15" s="234"/>
    </row>
    <row r="16" spans="1:10" ht="12.75" customHeight="1">
      <c r="A16" s="229">
        <f>'[9]Stocks fin déc 68-08'!A14</f>
        <v>1978</v>
      </c>
      <c r="B16" s="261">
        <f>'[13]Graph 9'!B16/'[13]Graph 10'!$H16</f>
        <v>3.1713918470689217E-2</v>
      </c>
      <c r="C16" s="261">
        <f>'Graphique 9'!C16/'Graphique 10'!$H16</f>
        <v>0</v>
      </c>
      <c r="D16" s="261">
        <f>'Graphique 9'!D16/'Graphique 10'!$H16</f>
        <v>0</v>
      </c>
      <c r="E16" s="261">
        <f>'Graphique 9'!E16/'Graphique 10'!$H16</f>
        <v>0</v>
      </c>
      <c r="F16" s="261">
        <f>'Graphique 9'!F16/'Graphique 10'!$H16</f>
        <v>0</v>
      </c>
      <c r="G16" s="261">
        <f t="shared" si="0"/>
        <v>0</v>
      </c>
      <c r="H16" s="262">
        <v>4636860</v>
      </c>
      <c r="I16" s="234"/>
    </row>
    <row r="17" spans="1:9" ht="12.75" customHeight="1">
      <c r="A17" s="229">
        <f>'[9]Stocks fin déc 68-08'!A15</f>
        <v>1979</v>
      </c>
      <c r="B17" s="261">
        <f>'[13]Graph 9'!B17/'[13]Graph 10'!$H17</f>
        <v>3.4819360652534714E-2</v>
      </c>
      <c r="C17" s="261">
        <f>'Graphique 9'!C17/'Graphique 10'!$H17</f>
        <v>1.1791052336522593E-4</v>
      </c>
      <c r="D17" s="261">
        <f>'Graphique 9'!D17/'Graphique 10'!$H17</f>
        <v>0</v>
      </c>
      <c r="E17" s="261">
        <f>'Graphique 9'!E17/'Graphique 10'!$H17</f>
        <v>0</v>
      </c>
      <c r="F17" s="261">
        <f>'Graphique 9'!F17/'Graphique 10'!$H17</f>
        <v>0</v>
      </c>
      <c r="G17" s="261">
        <f t="shared" si="0"/>
        <v>1.1791052336522593E-4</v>
      </c>
      <c r="H17" s="262">
        <v>4698478</v>
      </c>
      <c r="I17" s="234"/>
    </row>
    <row r="18" spans="1:9" ht="12.75" customHeight="1">
      <c r="A18" s="229">
        <f>'[9]Stocks fin déc 68-08'!A16</f>
        <v>1980</v>
      </c>
      <c r="B18" s="261">
        <f>'[13]Graph 9'!B18/'[13]Graph 10'!$H18</f>
        <v>4.348865739086278E-2</v>
      </c>
      <c r="C18" s="261">
        <f>'Graphique 9'!C18/'Graphique 10'!$H18</f>
        <v>1.772241550469402E-3</v>
      </c>
      <c r="D18" s="261">
        <f>'Graphique 9'!D18/'Graphique 10'!$H18</f>
        <v>0</v>
      </c>
      <c r="E18" s="261">
        <f>'Graphique 9'!E18/'Graphique 10'!$H18</f>
        <v>0</v>
      </c>
      <c r="F18" s="261">
        <f>'Graphique 9'!F18/'Graphique 10'!$H18</f>
        <v>0</v>
      </c>
      <c r="G18" s="261">
        <f t="shared" si="0"/>
        <v>1.772241550469402E-3</v>
      </c>
      <c r="H18" s="262">
        <v>4938943</v>
      </c>
      <c r="I18" s="234"/>
    </row>
    <row r="19" spans="1:9" ht="12.75" customHeight="1">
      <c r="A19" s="229">
        <f>'[9]Stocks fin déc 68-08'!A17</f>
        <v>1981</v>
      </c>
      <c r="B19" s="261">
        <f>'[13]Graph 9'!B19/'[13]Graph 10'!$H19</f>
        <v>5.5574116471261883E-2</v>
      </c>
      <c r="C19" s="261">
        <f>'Graphique 9'!C19/'Graphique 10'!$H19</f>
        <v>7.2919276298554414E-3</v>
      </c>
      <c r="D19" s="261">
        <f>'Graphique 9'!D19/'Graphique 10'!$H19</f>
        <v>0</v>
      </c>
      <c r="E19" s="261">
        <f>'Graphique 9'!E19/'Graphique 10'!$H19</f>
        <v>0</v>
      </c>
      <c r="F19" s="261">
        <f>'Graphique 9'!F19/'Graphique 10'!$H19</f>
        <v>0</v>
      </c>
      <c r="G19" s="261">
        <f t="shared" si="0"/>
        <v>7.2919276298554414E-3</v>
      </c>
      <c r="H19" s="262">
        <v>5241001</v>
      </c>
      <c r="I19" s="234"/>
    </row>
    <row r="20" spans="1:9" ht="12.75" customHeight="1">
      <c r="A20" s="229">
        <f>'[9]Stocks fin déc 68-08'!A18</f>
        <v>1982</v>
      </c>
      <c r="B20" s="261">
        <f>'[13]Graph 9'!B20/'[13]Graph 10'!$H20</f>
        <v>7.1971936305737103E-2</v>
      </c>
      <c r="C20" s="261">
        <f>'Graphique 9'!C20/'Graphique 10'!$H20</f>
        <v>2.4629132176360802E-2</v>
      </c>
      <c r="D20" s="261">
        <f>'Graphique 9'!D20/'Graphique 10'!$H20</f>
        <v>0</v>
      </c>
      <c r="E20" s="261">
        <f>'Graphique 9'!E20/'Graphique 10'!$H20</f>
        <v>0</v>
      </c>
      <c r="F20" s="261">
        <f>'Graphique 9'!F20/'Graphique 10'!$H20</f>
        <v>0</v>
      </c>
      <c r="G20" s="261">
        <f t="shared" si="0"/>
        <v>2.4629132176360802E-2</v>
      </c>
      <c r="H20" s="262">
        <v>5517734</v>
      </c>
      <c r="I20" s="234"/>
    </row>
    <row r="21" spans="1:9" ht="12.75" customHeight="1">
      <c r="A21" s="229">
        <f>'[9]Stocks fin déc 68-08'!A19</f>
        <v>1983</v>
      </c>
      <c r="B21" s="261">
        <f>'[13]Graph 9'!B21/'[13]Graph 10'!$H21</f>
        <v>7.5189652626927644E-2</v>
      </c>
      <c r="C21" s="261">
        <f>'Graphique 9'!C21/'Graphique 10'!$H21</f>
        <v>5.0121346106437252E-2</v>
      </c>
      <c r="D21" s="261">
        <f>'Graphique 9'!D21/'Graphique 10'!$H21</f>
        <v>0</v>
      </c>
      <c r="E21" s="261">
        <f>'Graphique 9'!E21/'Graphique 10'!$H21</f>
        <v>0</v>
      </c>
      <c r="F21" s="261">
        <f>'Graphique 9'!F21/'Graphique 10'!$H21</f>
        <v>0</v>
      </c>
      <c r="G21" s="261">
        <f t="shared" si="0"/>
        <v>5.0121346106437252E-2</v>
      </c>
      <c r="H21" s="262">
        <v>5764091</v>
      </c>
      <c r="I21" s="234"/>
    </row>
    <row r="22" spans="1:9" ht="12.75" customHeight="1">
      <c r="A22" s="229">
        <f>'[9]Stocks fin déc 68-08'!A20</f>
        <v>1984</v>
      </c>
      <c r="B22" s="261">
        <f>'[13]Graph 9'!B22/'[13]Graph 10'!$H22</f>
        <v>6.8701872613813511E-2</v>
      </c>
      <c r="C22" s="261">
        <f>'Graphique 9'!C22/'Graphique 10'!$H22</f>
        <v>4.9451002015891948E-2</v>
      </c>
      <c r="D22" s="261">
        <f>'Graphique 9'!D22/'Graphique 10'!$H22</f>
        <v>0</v>
      </c>
      <c r="E22" s="261">
        <f>'Graphique 9'!E22/'Graphique 10'!$H22</f>
        <v>0</v>
      </c>
      <c r="F22" s="261">
        <f>'Graphique 9'!F22/'Graphique 10'!$H22</f>
        <v>0</v>
      </c>
      <c r="G22" s="261">
        <f t="shared" si="0"/>
        <v>4.9451002015891948E-2</v>
      </c>
      <c r="H22" s="262">
        <v>5961133</v>
      </c>
      <c r="I22" s="234"/>
    </row>
    <row r="23" spans="1:9" ht="12.75" customHeight="1">
      <c r="A23" s="229">
        <f>'[9]Stocks fin déc 68-08'!A21</f>
        <v>1985</v>
      </c>
      <c r="B23" s="261">
        <f>'[13]Graph 9'!B23/'[13]Graph 10'!$H23</f>
        <v>5.886318708060076E-2</v>
      </c>
      <c r="C23" s="261">
        <f>'Graphique 9'!C23/'Graphique 10'!$H23</f>
        <v>4.8536450679749543E-2</v>
      </c>
      <c r="D23" s="261">
        <f>'Graphique 9'!D23/'Graphique 10'!$H23</f>
        <v>1.0499943468304367E-2</v>
      </c>
      <c r="E23" s="261">
        <f>'Graphique 9'!E23/'Graphique 10'!$H23</f>
        <v>0</v>
      </c>
      <c r="F23" s="261">
        <f>'Graphique 9'!F23/'Graphique 10'!$H23</f>
        <v>0</v>
      </c>
      <c r="G23" s="261">
        <f t="shared" si="0"/>
        <v>5.9036394148053908E-2</v>
      </c>
      <c r="H23" s="262">
        <v>5952413</v>
      </c>
      <c r="I23" s="234"/>
    </row>
    <row r="24" spans="1:9" ht="12.75" customHeight="1">
      <c r="A24" s="229">
        <f>'[9]Stocks fin déc 68-08'!A22</f>
        <v>1986</v>
      </c>
      <c r="B24" s="261">
        <f>'[13]Graph 9'!B24/'[13]Graph 10'!$H24</f>
        <v>4.8890168409302805E-2</v>
      </c>
      <c r="C24" s="261">
        <f>'Graphique 9'!C24/'Graphique 10'!$H24</f>
        <v>4.4683679614295264E-2</v>
      </c>
      <c r="D24" s="261">
        <f>'Graphique 9'!D24/'Graphique 10'!$H24</f>
        <v>1.9206827838004415E-2</v>
      </c>
      <c r="E24" s="261">
        <f>'Graphique 9'!E24/'Graphique 10'!$H24</f>
        <v>0</v>
      </c>
      <c r="F24" s="261">
        <f>'Graphique 9'!F24/'Graphique 10'!$H24</f>
        <v>0</v>
      </c>
      <c r="G24" s="261">
        <f t="shared" si="0"/>
        <v>6.3890507452299683E-2</v>
      </c>
      <c r="H24" s="262">
        <v>5943199</v>
      </c>
      <c r="I24" s="234"/>
    </row>
    <row r="25" spans="1:9" ht="12.75" customHeight="1">
      <c r="A25" s="229">
        <f>'[9]Stocks fin déc 68-08'!A23</f>
        <v>1987</v>
      </c>
      <c r="B25" s="261">
        <f>'[13]Graph 9'!B25/'[13]Graph 10'!$H25</f>
        <v>3.8398040906685152E-2</v>
      </c>
      <c r="C25" s="261">
        <f>'Graphique 9'!C25/'Graphique 10'!$H25</f>
        <v>3.9393606617716202E-2</v>
      </c>
      <c r="D25" s="261">
        <f>'Graphique 9'!D25/'Graphique 10'!$H25</f>
        <v>2.8776030122537363E-2</v>
      </c>
      <c r="E25" s="261">
        <f>'Graphique 9'!E25/'Graphique 10'!$H25</f>
        <v>0</v>
      </c>
      <c r="F25" s="261">
        <f>'Graphique 9'!F25/'Graphique 10'!$H25</f>
        <v>0</v>
      </c>
      <c r="G25" s="261">
        <f t="shared" si="0"/>
        <v>6.8169636740253559E-2</v>
      </c>
      <c r="H25" s="262">
        <v>5955408</v>
      </c>
      <c r="I25" s="234"/>
    </row>
    <row r="26" spans="1:9" ht="12.75" customHeight="1">
      <c r="A26" s="229">
        <f>'[9]Stocks fin déc 68-08'!A24</f>
        <v>1988</v>
      </c>
      <c r="B26" s="261">
        <f>'[13]Graph 9'!B26/'[13]Graph 10'!$H26</f>
        <v>3.0698149359989099E-2</v>
      </c>
      <c r="C26" s="261">
        <f>'Graphique 9'!C26/'Graphique 10'!$H26</f>
        <v>3.7674764443352854E-2</v>
      </c>
      <c r="D26" s="261">
        <f>'Graphique 9'!D26/'Graphique 10'!$H26</f>
        <v>3.5244253864542101E-2</v>
      </c>
      <c r="E26" s="261">
        <f>'Graphique 9'!E26/'Graphique 10'!$H26</f>
        <v>0</v>
      </c>
      <c r="F26" s="261">
        <f>'Graphique 9'!F26/'Graphique 10'!$H26</f>
        <v>0</v>
      </c>
      <c r="G26" s="261">
        <f t="shared" si="0"/>
        <v>7.2919018307894962E-2</v>
      </c>
      <c r="H26" s="262">
        <v>5944430</v>
      </c>
      <c r="I26" s="234"/>
    </row>
    <row r="27" spans="1:9" ht="12.75" customHeight="1">
      <c r="A27" s="229">
        <f>'[9]Stocks fin déc 68-08'!A25</f>
        <v>1989</v>
      </c>
      <c r="B27" s="261">
        <f>'[13]Graph 9'!B27/'[13]Graph 10'!$H27</f>
        <v>2.3134700233409567E-2</v>
      </c>
      <c r="C27" s="261">
        <f>'Graphique 9'!C27/'Graphique 10'!$H27</f>
        <v>3.623349570276737E-2</v>
      </c>
      <c r="D27" s="261">
        <f>'Graphique 9'!D27/'Graphique 10'!$H27</f>
        <v>3.820571737355187E-2</v>
      </c>
      <c r="E27" s="261">
        <f>'Graphique 9'!E27/'Graphique 10'!$H27</f>
        <v>0</v>
      </c>
      <c r="F27" s="261">
        <f>'Graphique 9'!F27/'Graphique 10'!$H27</f>
        <v>0</v>
      </c>
      <c r="G27" s="261">
        <f t="shared" si="0"/>
        <v>7.4439213076319233E-2</v>
      </c>
      <c r="H27" s="262">
        <v>5944058</v>
      </c>
      <c r="I27" s="234"/>
    </row>
    <row r="28" spans="1:9" ht="12.75" customHeight="1">
      <c r="A28" s="229">
        <f>'[9]Stocks fin déc 68-08'!A26</f>
        <v>1990</v>
      </c>
      <c r="B28" s="261">
        <f>'[13]Graph 9'!B28/'[13]Graph 10'!$H28</f>
        <v>1.5913045082250877E-2</v>
      </c>
      <c r="C28" s="261">
        <f>'Graphique 9'!C28/'Graphique 10'!$H28</f>
        <v>3.3849045306986063E-2</v>
      </c>
      <c r="D28" s="261">
        <f>'Graphique 9'!D28/'Graphique 10'!$H28</f>
        <v>3.9472163382481183E-2</v>
      </c>
      <c r="E28" s="261">
        <f>'Graphique 9'!E28/'Graphique 10'!$H28</f>
        <v>0</v>
      </c>
      <c r="F28" s="261">
        <f>'Graphique 9'!F28/'Graphique 10'!$H28</f>
        <v>0</v>
      </c>
      <c r="G28" s="261">
        <f t="shared" si="0"/>
        <v>7.3321208689467246E-2</v>
      </c>
      <c r="H28" s="262">
        <v>5909177</v>
      </c>
      <c r="I28" s="234"/>
    </row>
    <row r="29" spans="1:9" ht="12.75" customHeight="1">
      <c r="A29" s="229">
        <f>'[9]Stocks fin déc 68-08'!A27</f>
        <v>1991</v>
      </c>
      <c r="B29" s="261">
        <f>'[13]Graph 9'!B29/'[13]Graph 10'!$H29</f>
        <v>9.2982015363267338E-3</v>
      </c>
      <c r="C29" s="261">
        <f>'Graphique 9'!C29/'Graphique 10'!$H29</f>
        <v>3.3148407637240605E-2</v>
      </c>
      <c r="D29" s="261">
        <f>'Graphique 9'!D29/'Graphique 10'!$H29</f>
        <v>3.9675957889232505E-2</v>
      </c>
      <c r="E29" s="261">
        <f>'Graphique 9'!E29/'Graphique 10'!$H29</f>
        <v>0</v>
      </c>
      <c r="F29" s="261">
        <f>'Graphique 9'!F29/'Graphique 10'!$H29</f>
        <v>0</v>
      </c>
      <c r="G29" s="261">
        <f t="shared" si="0"/>
        <v>7.2824365526473117E-2</v>
      </c>
      <c r="H29" s="262">
        <v>5874792</v>
      </c>
      <c r="I29" s="234"/>
    </row>
    <row r="30" spans="1:9" ht="12.75" customHeight="1">
      <c r="A30" s="229">
        <f>'[9]Stocks fin déc 68-08'!A28</f>
        <v>1992</v>
      </c>
      <c r="B30" s="261">
        <f>'[13]Graph 9'!B30/'[13]Graph 10'!$H30</f>
        <v>3.9802681817316986E-3</v>
      </c>
      <c r="C30" s="261">
        <f>'Graphique 9'!C30/'Graphique 10'!$H30</f>
        <v>3.30447448924234E-2</v>
      </c>
      <c r="D30" s="261">
        <f>'Graphique 9'!D30/'Graphique 10'!$H30</f>
        <v>4.1311587583812148E-2</v>
      </c>
      <c r="E30" s="261">
        <f>'Graphique 9'!E30/'Graphique 10'!$H30</f>
        <v>0</v>
      </c>
      <c r="F30" s="261">
        <f>'Graphique 9'!F30/'Graphique 10'!$H30</f>
        <v>0</v>
      </c>
      <c r="G30" s="261">
        <f t="shared" si="0"/>
        <v>7.4356332476235548E-2</v>
      </c>
      <c r="H30" s="262">
        <v>5834029</v>
      </c>
      <c r="I30" s="234"/>
    </row>
    <row r="31" spans="1:9" ht="12.75" customHeight="1">
      <c r="A31" s="229">
        <f>'[9]Stocks fin déc 68-08'!A29</f>
        <v>1993</v>
      </c>
      <c r="B31" s="261">
        <f>'[13]Graph 9'!B31/'[13]Graph 10'!$H31</f>
        <v>1.6962533864969031E-3</v>
      </c>
      <c r="C31" s="261">
        <f>'Graphique 9'!C31/'Graphique 10'!$H31</f>
        <v>3.4969315073705216E-2</v>
      </c>
      <c r="D31" s="261">
        <f>'Graphique 9'!D31/'Graphique 10'!$H31</f>
        <v>4.8124272005852488E-2</v>
      </c>
      <c r="E31" s="261">
        <f>'Graphique 9'!E31/'Graphique 10'!$H31</f>
        <v>0</v>
      </c>
      <c r="F31" s="261">
        <f>'Graphique 9'!F31/'Graphique 10'!$H31</f>
        <v>0</v>
      </c>
      <c r="G31" s="261">
        <f t="shared" si="0"/>
        <v>8.3093587079557704E-2</v>
      </c>
      <c r="H31" s="262">
        <v>5782155</v>
      </c>
      <c r="I31" s="234"/>
    </row>
    <row r="32" spans="1:9" ht="12.75" customHeight="1">
      <c r="A32" s="229">
        <f>'[9]Stocks fin déc 68-08'!A30</f>
        <v>1994</v>
      </c>
      <c r="B32" s="261">
        <f>'[13]Graph 9'!B32/'[13]Graph 10'!$H32</f>
        <v>1.2773878472990803E-3</v>
      </c>
      <c r="C32" s="261">
        <f>'Graphique 9'!C32/'Graphique 10'!$H32</f>
        <v>3.489731572516902E-2</v>
      </c>
      <c r="D32" s="261">
        <f>'Graphique 9'!D32/'Graphique 10'!$H32</f>
        <v>4.9702395995461432E-2</v>
      </c>
      <c r="E32" s="261">
        <f>'Graphique 9'!E32/'Graphique 10'!$H32</f>
        <v>0</v>
      </c>
      <c r="F32" s="261">
        <f>'Graphique 9'!F32/'Graphique 10'!$H32</f>
        <v>0</v>
      </c>
      <c r="G32" s="261">
        <f t="shared" si="0"/>
        <v>8.4599711720630452E-2</v>
      </c>
      <c r="H32" s="262">
        <v>5737490</v>
      </c>
      <c r="I32" s="234"/>
    </row>
    <row r="33" spans="1:11" ht="12.75" customHeight="1">
      <c r="A33" s="229">
        <f>'[9]Stocks fin déc 68-08'!A31</f>
        <v>1995</v>
      </c>
      <c r="B33" s="261">
        <f>'[13]Graph 9'!B33/'[13]Graph 10'!$H33</f>
        <v>9.1508332158556202E-4</v>
      </c>
      <c r="C33" s="261">
        <f>'Graphique 9'!C33/'Graphique 10'!$H33</f>
        <v>3.1855161876002479E-2</v>
      </c>
      <c r="D33" s="261">
        <f>'Graphique 9'!D33/'Graphique 10'!$H33</f>
        <v>4.9040760445958419E-2</v>
      </c>
      <c r="E33" s="261">
        <f>'Graphique 9'!E33/'Graphique 10'!$H33</f>
        <v>0</v>
      </c>
      <c r="F33" s="261">
        <f>'Graphique 9'!F33/'Graphique 10'!$H33</f>
        <v>0</v>
      </c>
      <c r="G33" s="261">
        <f t="shared" si="0"/>
        <v>8.0895922321960897E-2</v>
      </c>
      <c r="H33" s="262">
        <v>5632274</v>
      </c>
      <c r="I33" s="234"/>
    </row>
    <row r="34" spans="1:11" ht="12.75" customHeight="1">
      <c r="A34" s="229">
        <f>'[9]Stocks fin déc 68-08'!A32</f>
        <v>1996</v>
      </c>
      <c r="B34" s="261">
        <f>'[13]Graph 9'!B34/'[13]Graph 10'!$H34</f>
        <v>5.8178559377687156E-4</v>
      </c>
      <c r="C34" s="261">
        <f>'Graphique 9'!C34/'Graphique 10'!$H34</f>
        <v>3.6103905056654707E-2</v>
      </c>
      <c r="D34" s="261">
        <f>'Graphique 9'!D34/'Graphique 10'!$H34</f>
        <v>4.9025277831193287E-2</v>
      </c>
      <c r="E34" s="261">
        <f>'Graphique 9'!E34/'Graphique 10'!$H34</f>
        <v>0</v>
      </c>
      <c r="F34" s="261">
        <f>'Graphique 9'!F34/'Graphique 10'!$H34</f>
        <v>0</v>
      </c>
      <c r="G34" s="261">
        <f t="shared" si="0"/>
        <v>8.5129182887847987E-2</v>
      </c>
      <c r="H34" s="262">
        <v>5512340</v>
      </c>
      <c r="I34" s="234"/>
    </row>
    <row r="35" spans="1:11" ht="12.75" customHeight="1">
      <c r="A35" s="229">
        <f>'[9]Stocks fin déc 68-08'!A33</f>
        <v>1997</v>
      </c>
      <c r="B35" s="261">
        <f>'[13]Graph 9'!B35/'[13]Graph 10'!$H35</f>
        <v>2.8370779089138235E-4</v>
      </c>
      <c r="C35" s="261">
        <f>'Graphique 9'!C35/'Graphique 10'!$H35</f>
        <v>3.4874940871256525E-2</v>
      </c>
      <c r="D35" s="261">
        <f>'Graphique 9'!D35/'Graphique 10'!$H35</f>
        <v>5.0493927000608181E-2</v>
      </c>
      <c r="E35" s="261">
        <f>'Graphique 9'!E35/'Graphique 10'!$H35</f>
        <v>0</v>
      </c>
      <c r="F35" s="261">
        <f>'Graphique 9'!F35/'Graphique 10'!$H35</f>
        <v>0</v>
      </c>
      <c r="G35" s="261">
        <f t="shared" si="0"/>
        <v>8.5368867871864706E-2</v>
      </c>
      <c r="H35" s="262">
        <v>5445744</v>
      </c>
      <c r="I35" s="234"/>
    </row>
    <row r="36" spans="1:11" ht="12.75" customHeight="1">
      <c r="A36" s="229">
        <f>'[9]Stocks fin déc 68-08'!A34</f>
        <v>1998</v>
      </c>
      <c r="B36" s="261">
        <f>'[13]Graph 9'!B36/'[13]Graph 10'!$H36</f>
        <v>6.7773287516876738E-5</v>
      </c>
      <c r="C36" s="261">
        <f>'Graphique 9'!C36/'Graphique 10'!$H36</f>
        <v>3.2786292090379809E-2</v>
      </c>
      <c r="D36" s="261">
        <f>'Graphique 9'!D36/'Graphique 10'!$H36</f>
        <v>5.2078353267067341E-2</v>
      </c>
      <c r="E36" s="261">
        <f>'Graphique 9'!E36/'Graphique 10'!$H36</f>
        <v>0</v>
      </c>
      <c r="F36" s="261">
        <f>'Graphique 9'!F36/'Graphique 10'!$H36</f>
        <v>0</v>
      </c>
      <c r="G36" s="261">
        <f t="shared" si="0"/>
        <v>8.4864645357447144E-2</v>
      </c>
      <c r="H36" s="262">
        <v>5444623</v>
      </c>
      <c r="I36" s="234"/>
    </row>
    <row r="37" spans="1:11" ht="12.75" customHeight="1">
      <c r="A37" s="229">
        <f>'[9]Stocks fin déc 68-08'!A35</f>
        <v>1999</v>
      </c>
      <c r="B37" s="261">
        <f>'[13]Graph 9'!B37/'[13]Graph 10'!$H37</f>
        <v>0</v>
      </c>
      <c r="C37" s="261">
        <f>'Graphique 9'!C37/'Graphique 10'!$H37</f>
        <v>3.0584097528530228E-2</v>
      </c>
      <c r="D37" s="261">
        <f>'Graphique 9'!D37/'Graphique 10'!$H37</f>
        <v>5.9514703790968244E-2</v>
      </c>
      <c r="E37" s="261">
        <f>'Graphique 9'!E37/'Graphique 10'!$H37</f>
        <v>0</v>
      </c>
      <c r="F37" s="261">
        <f>'Graphique 9'!F37/'Graphique 10'!$H37</f>
        <v>0</v>
      </c>
      <c r="G37" s="261">
        <f t="shared" si="0"/>
        <v>9.0098801319498475E-2</v>
      </c>
      <c r="H37" s="262">
        <v>5463591</v>
      </c>
      <c r="I37" s="234"/>
    </row>
    <row r="38" spans="1:11" ht="12.75" customHeight="1">
      <c r="A38" s="229">
        <f>'[9]Stocks fin déc 68-08'!A36</f>
        <v>2000</v>
      </c>
      <c r="B38" s="261">
        <f>'[13]Graph 9'!B38/'[13]Graph 10'!$H38</f>
        <v>0</v>
      </c>
      <c r="C38" s="261">
        <f>'Graphique 9'!C38/'Graphique 10'!$H38</f>
        <v>2.8890049253356302E-2</v>
      </c>
      <c r="D38" s="261">
        <f>'Graphique 9'!D38/'Graphique 10'!$H38</f>
        <v>6.333217619658349E-2</v>
      </c>
      <c r="E38" s="261">
        <f>'Graphique 9'!E38/'Graphique 10'!$H38</f>
        <v>0</v>
      </c>
      <c r="F38" s="261">
        <f>'Graphique 9'!F38/'Graphique 10'!$H38</f>
        <v>0</v>
      </c>
      <c r="G38" s="261">
        <f t="shared" si="0"/>
        <v>9.2222225449939799E-2</v>
      </c>
      <c r="H38" s="262">
        <v>5507848</v>
      </c>
      <c r="I38" s="234"/>
    </row>
    <row r="39" spans="1:11" ht="12.75" customHeight="1">
      <c r="A39" s="229">
        <f>'[9]Stocks fin déc 68-08'!A37</f>
        <v>2001</v>
      </c>
      <c r="B39" s="261">
        <f>'[13]Graph 9'!B39/'[13]Graph 10'!$H39</f>
        <v>0</v>
      </c>
      <c r="C39" s="261">
        <f>'Graphique 9'!C39/'Graphique 10'!$H39</f>
        <v>2.4281089399237222E-2</v>
      </c>
      <c r="D39" s="261">
        <f>'Graphique 9'!D39/'Graphique 10'!$H39</f>
        <v>6.3506142634942309E-2</v>
      </c>
      <c r="E39" s="261">
        <f>'Graphique 9'!E39/'Graphique 10'!$H39</f>
        <v>0</v>
      </c>
      <c r="F39" s="261">
        <f>'Graphique 9'!F39/'Graphique 10'!$H39</f>
        <v>0</v>
      </c>
      <c r="G39" s="261">
        <f t="shared" si="0"/>
        <v>8.7787232034179527E-2</v>
      </c>
      <c r="H39" s="262">
        <v>5741917</v>
      </c>
      <c r="I39" s="234"/>
    </row>
    <row r="40" spans="1:11" ht="12.75" customHeight="1">
      <c r="A40" s="229">
        <f>'[9]Stocks fin déc 68-08'!A38</f>
        <v>2002</v>
      </c>
      <c r="B40" s="261">
        <f>'[13]Graph 9'!B40/'[13]Graph 10'!$H40</f>
        <v>0</v>
      </c>
      <c r="C40" s="261">
        <f>'Graphique 9'!C40/'Graphique 10'!$H40</f>
        <v>1.7946773224397448E-2</v>
      </c>
      <c r="D40" s="261">
        <f>'Graphique 9'!D40/'Graphique 10'!$H40</f>
        <v>6.1386408171360894E-2</v>
      </c>
      <c r="E40" s="261">
        <f>'Graphique 9'!E40/'Graphique 10'!$H40</f>
        <v>0</v>
      </c>
      <c r="F40" s="261">
        <f>'Graphique 9'!F40/'Graphique 10'!$H40</f>
        <v>0</v>
      </c>
      <c r="G40" s="261">
        <f t="shared" si="0"/>
        <v>7.9333181395758345E-2</v>
      </c>
      <c r="H40" s="262">
        <v>6156037</v>
      </c>
      <c r="I40" s="234"/>
    </row>
    <row r="41" spans="1:11" ht="12.75" customHeight="1">
      <c r="A41" s="229">
        <f>'[9]Stocks fin déc 68-08'!A39</f>
        <v>2003</v>
      </c>
      <c r="B41" s="261">
        <f>'[13]Graph 9'!B41/'[13]Graph 10'!$H41</f>
        <v>0</v>
      </c>
      <c r="C41" s="261">
        <f>'Graphique 9'!C41/'Graphique 10'!$H41</f>
        <v>1.6362634885293756E-2</v>
      </c>
      <c r="D41" s="261">
        <f>'Graphique 9'!D41/'Graphique 10'!$H41</f>
        <v>6.3296467387593661E-2</v>
      </c>
      <c r="E41" s="261">
        <f>'Graphique 9'!E41/'Graphique 10'!$H41</f>
        <v>0</v>
      </c>
      <c r="F41" s="261">
        <f>'Graphique 9'!F41/'Graphique 10'!$H41</f>
        <v>0</v>
      </c>
      <c r="G41" s="261">
        <f t="shared" si="0"/>
        <v>7.9659102272887417E-2</v>
      </c>
      <c r="H41" s="262">
        <v>6454095</v>
      </c>
      <c r="I41" s="234"/>
    </row>
    <row r="42" spans="1:11" ht="12.75" customHeight="1">
      <c r="A42" s="229">
        <f>'[9]Stocks fin déc 68-08'!A40</f>
        <v>2004</v>
      </c>
      <c r="B42" s="261">
        <f>'[13]Graph 9'!B42/'[13]Graph 10'!$H42</f>
        <v>0</v>
      </c>
      <c r="C42" s="261">
        <f>'Graphique 9'!C42/'Graphique 10'!$H42</f>
        <v>1.4999385702321571E-2</v>
      </c>
      <c r="D42" s="261">
        <f>'Graphique 9'!D42/'Graphique 10'!$H42</f>
        <v>6.1883374273151937E-2</v>
      </c>
      <c r="E42" s="261">
        <f>'Graphique 9'!E42/'Graphique 10'!$H42</f>
        <v>1.51978875866373E-2</v>
      </c>
      <c r="F42" s="261">
        <f>'Graphique 9'!F42/'Graphique 10'!$H42</f>
        <v>2.8751206179790183E-5</v>
      </c>
      <c r="G42" s="261">
        <f t="shared" si="0"/>
        <v>9.2109398768290593E-2</v>
      </c>
      <c r="H42" s="262">
        <v>6747543</v>
      </c>
      <c r="I42" s="234"/>
    </row>
    <row r="43" spans="1:11" ht="12.75" customHeight="1">
      <c r="A43" s="229">
        <f>'[9]Stocks fin déc 68-08'!A41</f>
        <v>2005</v>
      </c>
      <c r="B43" s="261">
        <f>'[13]Graph 9'!B43/'[13]Graph 10'!$H43</f>
        <v>0</v>
      </c>
      <c r="C43" s="261">
        <f>'Graphique 9'!C43/'Graphique 10'!$H43</f>
        <v>1.3401498996505432E-2</v>
      </c>
      <c r="D43" s="261">
        <f>'Graphique 9'!D43/'Graphique 10'!$H43</f>
        <v>5.8976341530384842E-2</v>
      </c>
      <c r="E43" s="261">
        <f>'Graphique 9'!E43/'Graphique 10'!$H43</f>
        <v>2.3434268703686891E-2</v>
      </c>
      <c r="F43" s="261">
        <f>'Graphique 9'!F43/'Graphique 10'!$H43</f>
        <v>2.1655248889825932E-4</v>
      </c>
      <c r="G43" s="261">
        <f t="shared" si="0"/>
        <v>9.6028661719475439E-2</v>
      </c>
      <c r="H43" s="262">
        <v>7077268</v>
      </c>
      <c r="I43" s="234"/>
    </row>
    <row r="44" spans="1:11" ht="12.75" customHeight="1">
      <c r="A44" s="229">
        <f>'[9]Stocks fin déc 68-08'!A42</f>
        <v>2006</v>
      </c>
      <c r="B44" s="261">
        <f>'[13]Graph 9'!B44/'[13]Graph 10'!$H44</f>
        <v>0</v>
      </c>
      <c r="C44" s="261">
        <f>'Graphique 9'!C44/'Graphique 10'!$H44</f>
        <v>1.1173730389284157E-2</v>
      </c>
      <c r="D44" s="261">
        <f>'Graphique 9'!D44/'Graphique 10'!$H44</f>
        <v>5.6150662797635337E-2</v>
      </c>
      <c r="E44" s="261">
        <f>'Graphique 9'!E44/'Graphique 10'!$H44</f>
        <v>2.8032552999749504E-2</v>
      </c>
      <c r="F44" s="261">
        <f>'Graphique 9'!F44/'Graphique 10'!$H44</f>
        <v>2.8888709293351574E-4</v>
      </c>
      <c r="G44" s="261">
        <f t="shared" si="0"/>
        <v>9.5645833279602507E-2</v>
      </c>
      <c r="H44" s="262">
        <v>7386969</v>
      </c>
      <c r="I44" s="234"/>
    </row>
    <row r="45" spans="1:11" ht="12.75" customHeight="1">
      <c r="A45" s="229">
        <f>'[9]Stocks fin déc 68-08'!A43</f>
        <v>2007</v>
      </c>
      <c r="B45" s="261">
        <f>'[13]Graph 9'!B45/'[13]Graph 10'!$H45</f>
        <v>0</v>
      </c>
      <c r="C45" s="261">
        <f>'Graphique 9'!C45/'Graphique 10'!$H45</f>
        <v>9.0357796876476774E-3</v>
      </c>
      <c r="D45" s="261">
        <f>'Graphique 9'!D45/'Graphique 10'!$H45</f>
        <v>5.1222665490796772E-2</v>
      </c>
      <c r="E45" s="261">
        <f>'Graphique 9'!E45/'Graphique 10'!$H45</f>
        <v>3.124635459283524E-2</v>
      </c>
      <c r="F45" s="261">
        <f>'Graphique 9'!F45/'Graphique 10'!$H45</f>
        <v>3.5708672374693213E-4</v>
      </c>
      <c r="G45" s="261">
        <f t="shared" si="0"/>
        <v>9.1861886495026621E-2</v>
      </c>
      <c r="H45" s="262">
        <v>7660324</v>
      </c>
      <c r="I45" s="234"/>
    </row>
    <row r="46" spans="1:11" ht="12.75" customHeight="1">
      <c r="A46" s="229">
        <f>'[9]Stocks fin déc 68-08'!A44</f>
        <v>2008</v>
      </c>
      <c r="B46" s="261">
        <f>'[13]Graph 9'!B46/'[13]Graph 10'!$H46</f>
        <v>0</v>
      </c>
      <c r="C46" s="261">
        <f>'Graphique 9'!C46/'Graphique 10'!$H46</f>
        <v>7.2867103798145063E-3</v>
      </c>
      <c r="D46" s="261">
        <f>'Graphique 9'!D46/'Graphique 10'!$H46</f>
        <v>4.5832135147642693E-2</v>
      </c>
      <c r="E46" s="261">
        <f>'Graphique 9'!E46/'Graphique 10'!$H46</f>
        <v>3.3418122204724898E-2</v>
      </c>
      <c r="F46" s="261">
        <f>'Graphique 9'!F46/'Graphique 10'!$H46</f>
        <v>4.1159572300235287E-4</v>
      </c>
      <c r="G46" s="261">
        <f t="shared" si="0"/>
        <v>8.6948563455184452E-2</v>
      </c>
      <c r="H46" s="262">
        <v>7871316</v>
      </c>
      <c r="I46" s="234"/>
    </row>
    <row r="47" spans="1:11" ht="12.75" customHeight="1">
      <c r="A47" s="229">
        <f>'[9]Stocks fin déc 68-08'!A45</f>
        <v>2009</v>
      </c>
      <c r="B47" s="261">
        <f>'[13]Graph 9'!B47/'[13]Graph 10'!$H47</f>
        <v>0</v>
      </c>
      <c r="C47" s="261">
        <f>'Graphique 9'!C47/'Graphique 10'!$H47</f>
        <v>5.9229162812777895E-3</v>
      </c>
      <c r="D47" s="261">
        <f>'Graphique 9'!D47/'Graphique 10'!$H47</f>
        <v>4.1188408318472737E-2</v>
      </c>
      <c r="E47" s="261">
        <f>'Graphique 9'!E47/'Graphique 10'!$H47</f>
        <v>2.3237940145052836E-2</v>
      </c>
      <c r="F47" s="261">
        <f>'Graphique 9'!F47/'Graphique 10'!$H47</f>
        <v>3.6992379391545017E-4</v>
      </c>
      <c r="G47" s="261">
        <f t="shared" si="0"/>
        <v>7.0719188538718808E-2</v>
      </c>
      <c r="H47" s="262">
        <v>8076258</v>
      </c>
      <c r="I47" s="234">
        <f>'[14]2010'!M25</f>
        <v>4202785</v>
      </c>
      <c r="J47" s="234">
        <f>'[14]2010'!N25</f>
        <v>3873473</v>
      </c>
      <c r="K47" s="243">
        <f t="shared" ref="K47:K52" si="1">I47+J47</f>
        <v>8076258</v>
      </c>
    </row>
    <row r="48" spans="1:11" ht="12.75" customHeight="1">
      <c r="A48" s="229">
        <f>'[9]Stocks fin déc 68-08'!A46</f>
        <v>2010</v>
      </c>
      <c r="B48" s="261">
        <f>'[13]Graph 9'!B48/'[13]Graph 10'!$H48</f>
        <v>0</v>
      </c>
      <c r="C48" s="261">
        <f>'Graphique 9'!C48/'Graphique 10'!$H48</f>
        <v>4.5373806427085848E-3</v>
      </c>
      <c r="D48" s="261">
        <f>'Graphique 9'!D48/'Graphique 10'!$H48</f>
        <v>3.3056208033510628E-2</v>
      </c>
      <c r="E48" s="261">
        <f>'Graphique 9'!E48/'Graphique 10'!$H48</f>
        <v>1.6227504178419609E-2</v>
      </c>
      <c r="F48" s="261">
        <f>'Graphique 9'!F48/'Graphique 10'!$H48</f>
        <v>4.0791472508594663E-4</v>
      </c>
      <c r="G48" s="261">
        <f t="shared" si="0"/>
        <v>5.4229007579724771E-2</v>
      </c>
      <c r="H48" s="262">
        <v>8275259</v>
      </c>
      <c r="I48" s="234">
        <f>'[14]2011'!M25</f>
        <v>4169198</v>
      </c>
      <c r="J48" s="234">
        <f>'[14]2011'!N25</f>
        <v>4106061</v>
      </c>
      <c r="K48" s="243">
        <f t="shared" si="1"/>
        <v>8275259</v>
      </c>
    </row>
    <row r="49" spans="1:11" ht="12.75" customHeight="1">
      <c r="A49" s="229">
        <f>'[9]Stocks fin déc 68-08'!A47</f>
        <v>2011</v>
      </c>
      <c r="B49" s="261">
        <f>'[13]Graph 9'!B49/'[13]Graph 10'!$H49</f>
        <v>0</v>
      </c>
      <c r="C49" s="261">
        <f>'Graphique 9'!C49/'Graphique 10'!$H49</f>
        <v>4.095359147060963E-3</v>
      </c>
      <c r="D49" s="261">
        <f>'Graphique 9'!D49/'Graphique 10'!$H49</f>
        <v>1.9944621042729142E-2</v>
      </c>
      <c r="E49" s="261">
        <f>'Graphique 9'!E49/'Graphique 10'!$H49</f>
        <v>1.4102784010669755E-2</v>
      </c>
      <c r="F49" s="261">
        <f>'Graphique 9'!F49/'Graphique 10'!$H49</f>
        <v>7.7349155054376028E-4</v>
      </c>
      <c r="G49" s="261">
        <f t="shared" si="0"/>
        <v>3.8916255751003617E-2</v>
      </c>
      <c r="H49" s="262">
        <v>8301836</v>
      </c>
      <c r="I49" s="234">
        <f>'[14]2012'!M25</f>
        <v>4180693</v>
      </c>
      <c r="J49" s="234">
        <f>'[14]2012'!N25</f>
        <v>4121143</v>
      </c>
      <c r="K49" s="243">
        <f t="shared" si="1"/>
        <v>8301836</v>
      </c>
    </row>
    <row r="50" spans="1:11" ht="12.75" customHeight="1">
      <c r="A50" s="229">
        <f>'[9]Stocks fin déc 68-08'!A48</f>
        <v>2012</v>
      </c>
      <c r="B50" s="261">
        <f>'[13]Graph 9'!B50/'[13]Graph 10'!$H50</f>
        <v>0</v>
      </c>
      <c r="C50" s="261">
        <f>'Graphique 9'!C50/'Graphique 10'!$H50</f>
        <v>3.6457458168237672E-3</v>
      </c>
      <c r="D50" s="261">
        <f>'Graphique 9'!D50/'Graphique 10'!$H50</f>
        <v>1.2057848458168574E-2</v>
      </c>
      <c r="E50" s="261">
        <f>'Graphique 9'!E50/'Graphique 10'!$H50</f>
        <v>1.6586499285413898E-2</v>
      </c>
      <c r="F50" s="261">
        <f>'Graphique 9'!F50/'Graphique 10'!$H50</f>
        <v>1.4371227191503739E-3</v>
      </c>
      <c r="G50" s="261">
        <f t="shared" si="0"/>
        <v>3.3727216279556618E-2</v>
      </c>
      <c r="H50" s="262">
        <v>8302005</v>
      </c>
      <c r="I50" s="234">
        <f>'[14]2013'!M26</f>
        <v>4182459</v>
      </c>
      <c r="J50" s="234">
        <f>'[14]2013'!N26</f>
        <v>4119546</v>
      </c>
      <c r="K50" s="243">
        <f t="shared" si="1"/>
        <v>8302005</v>
      </c>
    </row>
    <row r="51" spans="1:11">
      <c r="A51" s="263">
        <v>2013</v>
      </c>
      <c r="B51" s="261">
        <f>'[13]Graph 9'!B51/'[13]Graph 10'!$H51</f>
        <v>0</v>
      </c>
      <c r="C51" s="261">
        <f>'Graphique 9'!C51/'Graphique 10'!$H51</f>
        <v>3.1658986080678277E-3</v>
      </c>
      <c r="D51" s="261">
        <f>'Graphique 9'!D51/'Graphique 10'!$H51</f>
        <v>7.1110611867518997E-3</v>
      </c>
      <c r="E51" s="261">
        <f>'Graphique 9'!E51/'Graphique 10'!$H51</f>
        <v>1.810771529117066E-2</v>
      </c>
      <c r="F51" s="261">
        <f>'Graphique 9'!F51/'Graphique 10'!$H51</f>
        <v>1.7352350182163051E-3</v>
      </c>
      <c r="G51" s="261">
        <f t="shared" si="0"/>
        <v>3.0119910104206692E-2</v>
      </c>
      <c r="H51" s="262">
        <v>8295591</v>
      </c>
      <c r="I51" s="234">
        <f>'[14]2014'!M26</f>
        <v>4210457</v>
      </c>
      <c r="J51" s="234">
        <f>'[14]2014'!N26</f>
        <v>4096018</v>
      </c>
      <c r="K51" s="243">
        <f t="shared" si="1"/>
        <v>8306475</v>
      </c>
    </row>
    <row r="52" spans="1:11">
      <c r="A52" s="264">
        <v>2014</v>
      </c>
      <c r="B52" s="261">
        <f>'[13]Graph 9'!B52/'[13]Graph 10'!$H52</f>
        <v>0</v>
      </c>
      <c r="C52" s="261">
        <f>'Graphique 9'!C52/'Graphique 10'!$H52</f>
        <v>2.7486397713794601E-3</v>
      </c>
      <c r="D52" s="261">
        <f>'Graphique 9'!D52/'Graphique 10'!$H52</f>
        <v>3.9816364988447192E-3</v>
      </c>
      <c r="E52" s="261">
        <f>'Graphique 9'!E52/'Graphique 10'!$H52</f>
        <v>2.1787865999535128E-2</v>
      </c>
      <c r="F52" s="261">
        <f>'Graphique 9'!F52/'Graphique 10'!$H52</f>
        <v>1.9346223107362447E-3</v>
      </c>
      <c r="G52" s="261">
        <f t="shared" si="0"/>
        <v>3.0452764580495555E-2</v>
      </c>
      <c r="H52" s="262">
        <v>8303016</v>
      </c>
      <c r="I52" s="234">
        <f>'[14]2015'!M26</f>
        <v>4235661</v>
      </c>
      <c r="J52" s="234">
        <f>'[14]2015'!N26</f>
        <v>4083339</v>
      </c>
      <c r="K52" s="243">
        <f t="shared" si="1"/>
        <v>8319000</v>
      </c>
    </row>
    <row r="53" spans="1:11">
      <c r="A53" s="264">
        <v>2015</v>
      </c>
      <c r="B53" s="261">
        <f>'[13]Graph 9'!B53/'[13]Graph 10'!$H53</f>
        <v>0</v>
      </c>
      <c r="C53" s="261">
        <f>'Graphique 9'!C53/'Graphique 10'!$H53</f>
        <v>2.3274285497500644E-3</v>
      </c>
      <c r="D53" s="261">
        <f>'Graphique 9'!D53/'Graphique 10'!$H53</f>
        <v>1.9870759970155921E-3</v>
      </c>
      <c r="E53" s="261">
        <f>'Graphique 9'!E53/'Graphique 10'!$H53</f>
        <v>2.8925390408826825E-2</v>
      </c>
      <c r="F53" s="261">
        <f>'Graphique 9'!F53/'Graphique 10'!$H53</f>
        <v>2.4322561725031019E-3</v>
      </c>
      <c r="G53" s="261">
        <f>SUM(C53:F53)</f>
        <v>3.5672151128095582E-2</v>
      </c>
      <c r="H53" s="262">
        <v>8303155</v>
      </c>
      <c r="I53" s="234">
        <f>'[14]2016'!M26</f>
        <v>4270010</v>
      </c>
      <c r="J53" s="234">
        <f>'[14]2016'!N26</f>
        <v>4055622</v>
      </c>
      <c r="K53" s="243">
        <f>I53+J53</f>
        <v>8325632</v>
      </c>
    </row>
    <row r="54" spans="1:11">
      <c r="A54" s="264">
        <v>2016</v>
      </c>
      <c r="B54" s="261">
        <f>'[13]Graph 9'!B54/'[13]Graph 10'!$H54</f>
        <v>0</v>
      </c>
      <c r="C54" s="261">
        <f>'Graphique 9'!C54/'Graphique 10'!$H54</f>
        <v>2.0310810935334862E-3</v>
      </c>
      <c r="D54" s="261">
        <f>'Graphique 9'!D54/'Graphique 10'!$H54</f>
        <v>9.3105178574655453E-4</v>
      </c>
      <c r="E54" s="261">
        <f>'Graphique 9'!E54/'Graphique 10'!$H54</f>
        <v>3.503827903334715E-2</v>
      </c>
      <c r="F54" s="261">
        <f>'Graphique 9'!F54/'Graphique 10'!$H54</f>
        <v>3.0181395933840754E-3</v>
      </c>
      <c r="G54" s="261">
        <f>SUM(C54:F54)</f>
        <v>4.1018551506011268E-2</v>
      </c>
      <c r="H54" s="262">
        <f>K54</f>
        <v>8356141</v>
      </c>
      <c r="I54" s="234">
        <f>'[15]2017'!N$109</f>
        <v>4286887</v>
      </c>
      <c r="J54" s="234">
        <f>'[15]2017'!O$109</f>
        <v>4069254</v>
      </c>
      <c r="K54" s="243">
        <f>I54+J54</f>
        <v>8356141</v>
      </c>
    </row>
    <row r="55" spans="1:11">
      <c r="A55" s="264">
        <v>2017</v>
      </c>
      <c r="B55" s="261">
        <f>'[13]Graph 9'!B55/'[13]Graph 10'!$H55</f>
        <v>0</v>
      </c>
      <c r="C55" s="261">
        <f>'Graphique 9'!C55/'Graphique 10'!$H55</f>
        <v>1.8445996384927295E-3</v>
      </c>
      <c r="D55" s="261">
        <f>'Graphique 9'!D55/'Graphique 10'!$H55</f>
        <v>4.1163541797042741E-4</v>
      </c>
      <c r="E55" s="261">
        <f>'Graphique 9'!E55/'Graphique 10'!$H55</f>
        <v>3.7000535603300556E-2</v>
      </c>
      <c r="F55" s="261">
        <f>'Graphique 9'!F55/'Graphique 10'!$H55</f>
        <v>3.0808703714729217E-3</v>
      </c>
      <c r="G55" s="261">
        <f>SUM(C55:F55)</f>
        <v>4.2337641031236634E-2</v>
      </c>
      <c r="H55" s="262">
        <f>I55+J55</f>
        <v>8381203</v>
      </c>
      <c r="I55" s="234">
        <f>'[15]2018'!N109</f>
        <v>4308347</v>
      </c>
      <c r="J55" s="234">
        <f>'[15]2018'!O109</f>
        <v>4072856</v>
      </c>
      <c r="K55" s="243">
        <f>I55+J55</f>
        <v>8381203</v>
      </c>
    </row>
    <row r="56" spans="1:11">
      <c r="A56" s="260">
        <v>2018</v>
      </c>
      <c r="B56" s="261">
        <f>'[13]Graph 9'!B56/'[13]Graph 10'!$H56</f>
        <v>0</v>
      </c>
      <c r="C56" s="261">
        <f>'Graphique 9'!C56/'Graphique 10'!$H56</f>
        <v>1.5770198096216944E-3</v>
      </c>
      <c r="D56" s="261">
        <f>'Graphique 9'!D56/'Graphique 10'!$H56</f>
        <v>1.5414479342166937E-4</v>
      </c>
      <c r="E56" s="261">
        <f>'Graphique 9'!E56/'Graphique 10'!$H56</f>
        <v>3.5735387458944522E-2</v>
      </c>
      <c r="F56" s="261">
        <f>'Graphique 9'!F56/'Graphique 10'!$H56</f>
        <v>3.2940505208374766E-3</v>
      </c>
      <c r="G56" s="261">
        <f>SUM(C56:F56)</f>
        <v>4.0760602582825364E-2</v>
      </c>
      <c r="H56" s="262">
        <v>8433629</v>
      </c>
      <c r="I56" s="234">
        <v>4345475</v>
      </c>
      <c r="J56" s="234">
        <v>4088154</v>
      </c>
      <c r="K56" s="234">
        <v>8433629</v>
      </c>
    </row>
    <row r="58" spans="1:11">
      <c r="D58" s="254"/>
      <c r="E58" s="255"/>
      <c r="H58" s="265"/>
      <c r="I58" s="265"/>
    </row>
    <row r="59" spans="1:11">
      <c r="A59" s="253" t="s">
        <v>212</v>
      </c>
      <c r="B59" s="254"/>
      <c r="C59" s="254"/>
      <c r="D59" s="254"/>
    </row>
    <row r="60" spans="1:11" s="266" customFormat="1">
      <c r="A60" s="253" t="s">
        <v>213</v>
      </c>
      <c r="B60" s="254"/>
      <c r="C60" s="254"/>
      <c r="F60" s="267"/>
    </row>
    <row r="61" spans="1:11">
      <c r="A61" s="268" t="s">
        <v>221</v>
      </c>
      <c r="B61" s="266"/>
      <c r="C61" s="266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10"/>
  <sheetViews>
    <sheetView zoomScale="80" workbookViewId="0">
      <selection activeCell="D29" sqref="D29"/>
    </sheetView>
  </sheetViews>
  <sheetFormatPr baseColWidth="10" defaultRowHeight="12.75"/>
  <cols>
    <col min="1" max="1" width="8.5703125" style="33" customWidth="1"/>
    <col min="2" max="2" width="10.85546875" style="33" customWidth="1"/>
    <col min="3" max="3" width="10.5703125" style="33" customWidth="1"/>
    <col min="4" max="4" width="17.140625" style="33" customWidth="1"/>
    <col min="5" max="5" width="16.42578125" style="33" customWidth="1"/>
    <col min="6" max="256" width="11.42578125" style="33"/>
    <col min="257" max="257" width="8.5703125" style="33" customWidth="1"/>
    <col min="258" max="258" width="10.85546875" style="33" customWidth="1"/>
    <col min="259" max="259" width="10.5703125" style="33" customWidth="1"/>
    <col min="260" max="260" width="17.140625" style="33" customWidth="1"/>
    <col min="261" max="261" width="16.42578125" style="33" customWidth="1"/>
    <col min="262" max="512" width="11.42578125" style="33"/>
    <col min="513" max="513" width="8.5703125" style="33" customWidth="1"/>
    <col min="514" max="514" width="10.85546875" style="33" customWidth="1"/>
    <col min="515" max="515" width="10.5703125" style="33" customWidth="1"/>
    <col min="516" max="516" width="17.140625" style="33" customWidth="1"/>
    <col min="517" max="517" width="16.42578125" style="33" customWidth="1"/>
    <col min="518" max="768" width="11.42578125" style="33"/>
    <col min="769" max="769" width="8.5703125" style="33" customWidth="1"/>
    <col min="770" max="770" width="10.85546875" style="33" customWidth="1"/>
    <col min="771" max="771" width="10.5703125" style="33" customWidth="1"/>
    <col min="772" max="772" width="17.140625" style="33" customWidth="1"/>
    <col min="773" max="773" width="16.42578125" style="33" customWidth="1"/>
    <col min="774" max="1024" width="11.42578125" style="33"/>
    <col min="1025" max="1025" width="8.5703125" style="33" customWidth="1"/>
    <col min="1026" max="1026" width="10.85546875" style="33" customWidth="1"/>
    <col min="1027" max="1027" width="10.5703125" style="33" customWidth="1"/>
    <col min="1028" max="1028" width="17.140625" style="33" customWidth="1"/>
    <col min="1029" max="1029" width="16.42578125" style="33" customWidth="1"/>
    <col min="1030" max="1280" width="11.42578125" style="33"/>
    <col min="1281" max="1281" width="8.5703125" style="33" customWidth="1"/>
    <col min="1282" max="1282" width="10.85546875" style="33" customWidth="1"/>
    <col min="1283" max="1283" width="10.5703125" style="33" customWidth="1"/>
    <col min="1284" max="1284" width="17.140625" style="33" customWidth="1"/>
    <col min="1285" max="1285" width="16.42578125" style="33" customWidth="1"/>
    <col min="1286" max="1536" width="11.42578125" style="33"/>
    <col min="1537" max="1537" width="8.5703125" style="33" customWidth="1"/>
    <col min="1538" max="1538" width="10.85546875" style="33" customWidth="1"/>
    <col min="1539" max="1539" width="10.5703125" style="33" customWidth="1"/>
    <col min="1540" max="1540" width="17.140625" style="33" customWidth="1"/>
    <col min="1541" max="1541" width="16.42578125" style="33" customWidth="1"/>
    <col min="1542" max="1792" width="11.42578125" style="33"/>
    <col min="1793" max="1793" width="8.5703125" style="33" customWidth="1"/>
    <col min="1794" max="1794" width="10.85546875" style="33" customWidth="1"/>
    <col min="1795" max="1795" width="10.5703125" style="33" customWidth="1"/>
    <col min="1796" max="1796" width="17.140625" style="33" customWidth="1"/>
    <col min="1797" max="1797" width="16.42578125" style="33" customWidth="1"/>
    <col min="1798" max="2048" width="11.42578125" style="33"/>
    <col min="2049" max="2049" width="8.5703125" style="33" customWidth="1"/>
    <col min="2050" max="2050" width="10.85546875" style="33" customWidth="1"/>
    <col min="2051" max="2051" width="10.5703125" style="33" customWidth="1"/>
    <col min="2052" max="2052" width="17.140625" style="33" customWidth="1"/>
    <col min="2053" max="2053" width="16.42578125" style="33" customWidth="1"/>
    <col min="2054" max="2304" width="11.42578125" style="33"/>
    <col min="2305" max="2305" width="8.5703125" style="33" customWidth="1"/>
    <col min="2306" max="2306" width="10.85546875" style="33" customWidth="1"/>
    <col min="2307" max="2307" width="10.5703125" style="33" customWidth="1"/>
    <col min="2308" max="2308" width="17.140625" style="33" customWidth="1"/>
    <col min="2309" max="2309" width="16.42578125" style="33" customWidth="1"/>
    <col min="2310" max="2560" width="11.42578125" style="33"/>
    <col min="2561" max="2561" width="8.5703125" style="33" customWidth="1"/>
    <col min="2562" max="2562" width="10.85546875" style="33" customWidth="1"/>
    <col min="2563" max="2563" width="10.5703125" style="33" customWidth="1"/>
    <col min="2564" max="2564" width="17.140625" style="33" customWidth="1"/>
    <col min="2565" max="2565" width="16.42578125" style="33" customWidth="1"/>
    <col min="2566" max="2816" width="11.42578125" style="33"/>
    <col min="2817" max="2817" width="8.5703125" style="33" customWidth="1"/>
    <col min="2818" max="2818" width="10.85546875" style="33" customWidth="1"/>
    <col min="2819" max="2819" width="10.5703125" style="33" customWidth="1"/>
    <col min="2820" max="2820" width="17.140625" style="33" customWidth="1"/>
    <col min="2821" max="2821" width="16.42578125" style="33" customWidth="1"/>
    <col min="2822" max="3072" width="11.42578125" style="33"/>
    <col min="3073" max="3073" width="8.5703125" style="33" customWidth="1"/>
    <col min="3074" max="3074" width="10.85546875" style="33" customWidth="1"/>
    <col min="3075" max="3075" width="10.5703125" style="33" customWidth="1"/>
    <col min="3076" max="3076" width="17.140625" style="33" customWidth="1"/>
    <col min="3077" max="3077" width="16.42578125" style="33" customWidth="1"/>
    <col min="3078" max="3328" width="11.42578125" style="33"/>
    <col min="3329" max="3329" width="8.5703125" style="33" customWidth="1"/>
    <col min="3330" max="3330" width="10.85546875" style="33" customWidth="1"/>
    <col min="3331" max="3331" width="10.5703125" style="33" customWidth="1"/>
    <col min="3332" max="3332" width="17.140625" style="33" customWidth="1"/>
    <col min="3333" max="3333" width="16.42578125" style="33" customWidth="1"/>
    <col min="3334" max="3584" width="11.42578125" style="33"/>
    <col min="3585" max="3585" width="8.5703125" style="33" customWidth="1"/>
    <col min="3586" max="3586" width="10.85546875" style="33" customWidth="1"/>
    <col min="3587" max="3587" width="10.5703125" style="33" customWidth="1"/>
    <col min="3588" max="3588" width="17.140625" style="33" customWidth="1"/>
    <col min="3589" max="3589" width="16.42578125" style="33" customWidth="1"/>
    <col min="3590" max="3840" width="11.42578125" style="33"/>
    <col min="3841" max="3841" width="8.5703125" style="33" customWidth="1"/>
    <col min="3842" max="3842" width="10.85546875" style="33" customWidth="1"/>
    <col min="3843" max="3843" width="10.5703125" style="33" customWidth="1"/>
    <col min="3844" max="3844" width="17.140625" style="33" customWidth="1"/>
    <col min="3845" max="3845" width="16.42578125" style="33" customWidth="1"/>
    <col min="3846" max="4096" width="11.42578125" style="33"/>
    <col min="4097" max="4097" width="8.5703125" style="33" customWidth="1"/>
    <col min="4098" max="4098" width="10.85546875" style="33" customWidth="1"/>
    <col min="4099" max="4099" width="10.5703125" style="33" customWidth="1"/>
    <col min="4100" max="4100" width="17.140625" style="33" customWidth="1"/>
    <col min="4101" max="4101" width="16.42578125" style="33" customWidth="1"/>
    <col min="4102" max="4352" width="11.42578125" style="33"/>
    <col min="4353" max="4353" width="8.5703125" style="33" customWidth="1"/>
    <col min="4354" max="4354" width="10.85546875" style="33" customWidth="1"/>
    <col min="4355" max="4355" width="10.5703125" style="33" customWidth="1"/>
    <col min="4356" max="4356" width="17.140625" style="33" customWidth="1"/>
    <col min="4357" max="4357" width="16.42578125" style="33" customWidth="1"/>
    <col min="4358" max="4608" width="11.42578125" style="33"/>
    <col min="4609" max="4609" width="8.5703125" style="33" customWidth="1"/>
    <col min="4610" max="4610" width="10.85546875" style="33" customWidth="1"/>
    <col min="4611" max="4611" width="10.5703125" style="33" customWidth="1"/>
    <col min="4612" max="4612" width="17.140625" style="33" customWidth="1"/>
    <col min="4613" max="4613" width="16.42578125" style="33" customWidth="1"/>
    <col min="4614" max="4864" width="11.42578125" style="33"/>
    <col min="4865" max="4865" width="8.5703125" style="33" customWidth="1"/>
    <col min="4866" max="4866" width="10.85546875" style="33" customWidth="1"/>
    <col min="4867" max="4867" width="10.5703125" style="33" customWidth="1"/>
    <col min="4868" max="4868" width="17.140625" style="33" customWidth="1"/>
    <col min="4869" max="4869" width="16.42578125" style="33" customWidth="1"/>
    <col min="4870" max="5120" width="11.42578125" style="33"/>
    <col min="5121" max="5121" width="8.5703125" style="33" customWidth="1"/>
    <col min="5122" max="5122" width="10.85546875" style="33" customWidth="1"/>
    <col min="5123" max="5123" width="10.5703125" style="33" customWidth="1"/>
    <col min="5124" max="5124" width="17.140625" style="33" customWidth="1"/>
    <col min="5125" max="5125" width="16.42578125" style="33" customWidth="1"/>
    <col min="5126" max="5376" width="11.42578125" style="33"/>
    <col min="5377" max="5377" width="8.5703125" style="33" customWidth="1"/>
    <col min="5378" max="5378" width="10.85546875" style="33" customWidth="1"/>
    <col min="5379" max="5379" width="10.5703125" style="33" customWidth="1"/>
    <col min="5380" max="5380" width="17.140625" style="33" customWidth="1"/>
    <col min="5381" max="5381" width="16.42578125" style="33" customWidth="1"/>
    <col min="5382" max="5632" width="11.42578125" style="33"/>
    <col min="5633" max="5633" width="8.5703125" style="33" customWidth="1"/>
    <col min="5634" max="5634" width="10.85546875" style="33" customWidth="1"/>
    <col min="5635" max="5635" width="10.5703125" style="33" customWidth="1"/>
    <col min="5636" max="5636" width="17.140625" style="33" customWidth="1"/>
    <col min="5637" max="5637" width="16.42578125" style="33" customWidth="1"/>
    <col min="5638" max="5888" width="11.42578125" style="33"/>
    <col min="5889" max="5889" width="8.5703125" style="33" customWidth="1"/>
    <col min="5890" max="5890" width="10.85546875" style="33" customWidth="1"/>
    <col min="5891" max="5891" width="10.5703125" style="33" customWidth="1"/>
    <col min="5892" max="5892" width="17.140625" style="33" customWidth="1"/>
    <col min="5893" max="5893" width="16.42578125" style="33" customWidth="1"/>
    <col min="5894" max="6144" width="11.42578125" style="33"/>
    <col min="6145" max="6145" width="8.5703125" style="33" customWidth="1"/>
    <col min="6146" max="6146" width="10.85546875" style="33" customWidth="1"/>
    <col min="6147" max="6147" width="10.5703125" style="33" customWidth="1"/>
    <col min="6148" max="6148" width="17.140625" style="33" customWidth="1"/>
    <col min="6149" max="6149" width="16.42578125" style="33" customWidth="1"/>
    <col min="6150" max="6400" width="11.42578125" style="33"/>
    <col min="6401" max="6401" width="8.5703125" style="33" customWidth="1"/>
    <col min="6402" max="6402" width="10.85546875" style="33" customWidth="1"/>
    <col min="6403" max="6403" width="10.5703125" style="33" customWidth="1"/>
    <col min="6404" max="6404" width="17.140625" style="33" customWidth="1"/>
    <col min="6405" max="6405" width="16.42578125" style="33" customWidth="1"/>
    <col min="6406" max="6656" width="11.42578125" style="33"/>
    <col min="6657" max="6657" width="8.5703125" style="33" customWidth="1"/>
    <col min="6658" max="6658" width="10.85546875" style="33" customWidth="1"/>
    <col min="6659" max="6659" width="10.5703125" style="33" customWidth="1"/>
    <col min="6660" max="6660" width="17.140625" style="33" customWidth="1"/>
    <col min="6661" max="6661" width="16.42578125" style="33" customWidth="1"/>
    <col min="6662" max="6912" width="11.42578125" style="33"/>
    <col min="6913" max="6913" width="8.5703125" style="33" customWidth="1"/>
    <col min="6914" max="6914" width="10.85546875" style="33" customWidth="1"/>
    <col min="6915" max="6915" width="10.5703125" style="33" customWidth="1"/>
    <col min="6916" max="6916" width="17.140625" style="33" customWidth="1"/>
    <col min="6917" max="6917" width="16.42578125" style="33" customWidth="1"/>
    <col min="6918" max="7168" width="11.42578125" style="33"/>
    <col min="7169" max="7169" width="8.5703125" style="33" customWidth="1"/>
    <col min="7170" max="7170" width="10.85546875" style="33" customWidth="1"/>
    <col min="7171" max="7171" width="10.5703125" style="33" customWidth="1"/>
    <col min="7172" max="7172" width="17.140625" style="33" customWidth="1"/>
    <col min="7173" max="7173" width="16.42578125" style="33" customWidth="1"/>
    <col min="7174" max="7424" width="11.42578125" style="33"/>
    <col min="7425" max="7425" width="8.5703125" style="33" customWidth="1"/>
    <col min="7426" max="7426" width="10.85546875" style="33" customWidth="1"/>
    <col min="7427" max="7427" width="10.5703125" style="33" customWidth="1"/>
    <col min="7428" max="7428" width="17.140625" style="33" customWidth="1"/>
    <col min="7429" max="7429" width="16.42578125" style="33" customWidth="1"/>
    <col min="7430" max="7680" width="11.42578125" style="33"/>
    <col min="7681" max="7681" width="8.5703125" style="33" customWidth="1"/>
    <col min="7682" max="7682" width="10.85546875" style="33" customWidth="1"/>
    <col min="7683" max="7683" width="10.5703125" style="33" customWidth="1"/>
    <col min="7684" max="7684" width="17.140625" style="33" customWidth="1"/>
    <col min="7685" max="7685" width="16.42578125" style="33" customWidth="1"/>
    <col min="7686" max="7936" width="11.42578125" style="33"/>
    <col min="7937" max="7937" width="8.5703125" style="33" customWidth="1"/>
    <col min="7938" max="7938" width="10.85546875" style="33" customWidth="1"/>
    <col min="7939" max="7939" width="10.5703125" style="33" customWidth="1"/>
    <col min="7940" max="7940" width="17.140625" style="33" customWidth="1"/>
    <col min="7941" max="7941" width="16.42578125" style="33" customWidth="1"/>
    <col min="7942" max="8192" width="11.42578125" style="33"/>
    <col min="8193" max="8193" width="8.5703125" style="33" customWidth="1"/>
    <col min="8194" max="8194" width="10.85546875" style="33" customWidth="1"/>
    <col min="8195" max="8195" width="10.5703125" style="33" customWidth="1"/>
    <col min="8196" max="8196" width="17.140625" style="33" customWidth="1"/>
    <col min="8197" max="8197" width="16.42578125" style="33" customWidth="1"/>
    <col min="8198" max="8448" width="11.42578125" style="33"/>
    <col min="8449" max="8449" width="8.5703125" style="33" customWidth="1"/>
    <col min="8450" max="8450" width="10.85546875" style="33" customWidth="1"/>
    <col min="8451" max="8451" width="10.5703125" style="33" customWidth="1"/>
    <col min="8452" max="8452" width="17.140625" style="33" customWidth="1"/>
    <col min="8453" max="8453" width="16.42578125" style="33" customWidth="1"/>
    <col min="8454" max="8704" width="11.42578125" style="33"/>
    <col min="8705" max="8705" width="8.5703125" style="33" customWidth="1"/>
    <col min="8706" max="8706" width="10.85546875" style="33" customWidth="1"/>
    <col min="8707" max="8707" width="10.5703125" style="33" customWidth="1"/>
    <col min="8708" max="8708" width="17.140625" style="33" customWidth="1"/>
    <col min="8709" max="8709" width="16.42578125" style="33" customWidth="1"/>
    <col min="8710" max="8960" width="11.42578125" style="33"/>
    <col min="8961" max="8961" width="8.5703125" style="33" customWidth="1"/>
    <col min="8962" max="8962" width="10.85546875" style="33" customWidth="1"/>
    <col min="8963" max="8963" width="10.5703125" style="33" customWidth="1"/>
    <col min="8964" max="8964" width="17.140625" style="33" customWidth="1"/>
    <col min="8965" max="8965" width="16.42578125" style="33" customWidth="1"/>
    <col min="8966" max="9216" width="11.42578125" style="33"/>
    <col min="9217" max="9217" width="8.5703125" style="33" customWidth="1"/>
    <col min="9218" max="9218" width="10.85546875" style="33" customWidth="1"/>
    <col min="9219" max="9219" width="10.5703125" style="33" customWidth="1"/>
    <col min="9220" max="9220" width="17.140625" style="33" customWidth="1"/>
    <col min="9221" max="9221" width="16.42578125" style="33" customWidth="1"/>
    <col min="9222" max="9472" width="11.42578125" style="33"/>
    <col min="9473" max="9473" width="8.5703125" style="33" customWidth="1"/>
    <col min="9474" max="9474" width="10.85546875" style="33" customWidth="1"/>
    <col min="9475" max="9475" width="10.5703125" style="33" customWidth="1"/>
    <col min="9476" max="9476" width="17.140625" style="33" customWidth="1"/>
    <col min="9477" max="9477" width="16.42578125" style="33" customWidth="1"/>
    <col min="9478" max="9728" width="11.42578125" style="33"/>
    <col min="9729" max="9729" width="8.5703125" style="33" customWidth="1"/>
    <col min="9730" max="9730" width="10.85546875" style="33" customWidth="1"/>
    <col min="9731" max="9731" width="10.5703125" style="33" customWidth="1"/>
    <col min="9732" max="9732" width="17.140625" style="33" customWidth="1"/>
    <col min="9733" max="9733" width="16.42578125" style="33" customWidth="1"/>
    <col min="9734" max="9984" width="11.42578125" style="33"/>
    <col min="9985" max="9985" width="8.5703125" style="33" customWidth="1"/>
    <col min="9986" max="9986" width="10.85546875" style="33" customWidth="1"/>
    <col min="9987" max="9987" width="10.5703125" style="33" customWidth="1"/>
    <col min="9988" max="9988" width="17.140625" style="33" customWidth="1"/>
    <col min="9989" max="9989" width="16.42578125" style="33" customWidth="1"/>
    <col min="9990" max="10240" width="11.42578125" style="33"/>
    <col min="10241" max="10241" width="8.5703125" style="33" customWidth="1"/>
    <col min="10242" max="10242" width="10.85546875" style="33" customWidth="1"/>
    <col min="10243" max="10243" width="10.5703125" style="33" customWidth="1"/>
    <col min="10244" max="10244" width="17.140625" style="33" customWidth="1"/>
    <col min="10245" max="10245" width="16.42578125" style="33" customWidth="1"/>
    <col min="10246" max="10496" width="11.42578125" style="33"/>
    <col min="10497" max="10497" width="8.5703125" style="33" customWidth="1"/>
    <col min="10498" max="10498" width="10.85546875" style="33" customWidth="1"/>
    <col min="10499" max="10499" width="10.5703125" style="33" customWidth="1"/>
    <col min="10500" max="10500" width="17.140625" style="33" customWidth="1"/>
    <col min="10501" max="10501" width="16.42578125" style="33" customWidth="1"/>
    <col min="10502" max="10752" width="11.42578125" style="33"/>
    <col min="10753" max="10753" width="8.5703125" style="33" customWidth="1"/>
    <col min="10754" max="10754" width="10.85546875" style="33" customWidth="1"/>
    <col min="10755" max="10755" width="10.5703125" style="33" customWidth="1"/>
    <col min="10756" max="10756" width="17.140625" style="33" customWidth="1"/>
    <col min="10757" max="10757" width="16.42578125" style="33" customWidth="1"/>
    <col min="10758" max="11008" width="11.42578125" style="33"/>
    <col min="11009" max="11009" width="8.5703125" style="33" customWidth="1"/>
    <col min="11010" max="11010" width="10.85546875" style="33" customWidth="1"/>
    <col min="11011" max="11011" width="10.5703125" style="33" customWidth="1"/>
    <col min="11012" max="11012" width="17.140625" style="33" customWidth="1"/>
    <col min="11013" max="11013" width="16.42578125" style="33" customWidth="1"/>
    <col min="11014" max="11264" width="11.42578125" style="33"/>
    <col min="11265" max="11265" width="8.5703125" style="33" customWidth="1"/>
    <col min="11266" max="11266" width="10.85546875" style="33" customWidth="1"/>
    <col min="11267" max="11267" width="10.5703125" style="33" customWidth="1"/>
    <col min="11268" max="11268" width="17.140625" style="33" customWidth="1"/>
    <col min="11269" max="11269" width="16.42578125" style="33" customWidth="1"/>
    <col min="11270" max="11520" width="11.42578125" style="33"/>
    <col min="11521" max="11521" width="8.5703125" style="33" customWidth="1"/>
    <col min="11522" max="11522" width="10.85546875" style="33" customWidth="1"/>
    <col min="11523" max="11523" width="10.5703125" style="33" customWidth="1"/>
    <col min="11524" max="11524" width="17.140625" style="33" customWidth="1"/>
    <col min="11525" max="11525" width="16.42578125" style="33" customWidth="1"/>
    <col min="11526" max="11776" width="11.42578125" style="33"/>
    <col min="11777" max="11777" width="8.5703125" style="33" customWidth="1"/>
    <col min="11778" max="11778" width="10.85546875" style="33" customWidth="1"/>
    <col min="11779" max="11779" width="10.5703125" style="33" customWidth="1"/>
    <col min="11780" max="11780" width="17.140625" style="33" customWidth="1"/>
    <col min="11781" max="11781" width="16.42578125" style="33" customWidth="1"/>
    <col min="11782" max="12032" width="11.42578125" style="33"/>
    <col min="12033" max="12033" width="8.5703125" style="33" customWidth="1"/>
    <col min="12034" max="12034" width="10.85546875" style="33" customWidth="1"/>
    <col min="12035" max="12035" width="10.5703125" style="33" customWidth="1"/>
    <col min="12036" max="12036" width="17.140625" style="33" customWidth="1"/>
    <col min="12037" max="12037" width="16.42578125" style="33" customWidth="1"/>
    <col min="12038" max="12288" width="11.42578125" style="33"/>
    <col min="12289" max="12289" width="8.5703125" style="33" customWidth="1"/>
    <col min="12290" max="12290" width="10.85546875" style="33" customWidth="1"/>
    <col min="12291" max="12291" width="10.5703125" style="33" customWidth="1"/>
    <col min="12292" max="12292" width="17.140625" style="33" customWidth="1"/>
    <col min="12293" max="12293" width="16.42578125" style="33" customWidth="1"/>
    <col min="12294" max="12544" width="11.42578125" style="33"/>
    <col min="12545" max="12545" width="8.5703125" style="33" customWidth="1"/>
    <col min="12546" max="12546" width="10.85546875" style="33" customWidth="1"/>
    <col min="12547" max="12547" width="10.5703125" style="33" customWidth="1"/>
    <col min="12548" max="12548" width="17.140625" style="33" customWidth="1"/>
    <col min="12549" max="12549" width="16.42578125" style="33" customWidth="1"/>
    <col min="12550" max="12800" width="11.42578125" style="33"/>
    <col min="12801" max="12801" width="8.5703125" style="33" customWidth="1"/>
    <col min="12802" max="12802" width="10.85546875" style="33" customWidth="1"/>
    <col min="12803" max="12803" width="10.5703125" style="33" customWidth="1"/>
    <col min="12804" max="12804" width="17.140625" style="33" customWidth="1"/>
    <col min="12805" max="12805" width="16.42578125" style="33" customWidth="1"/>
    <col min="12806" max="13056" width="11.42578125" style="33"/>
    <col min="13057" max="13057" width="8.5703125" style="33" customWidth="1"/>
    <col min="13058" max="13058" width="10.85546875" style="33" customWidth="1"/>
    <col min="13059" max="13059" width="10.5703125" style="33" customWidth="1"/>
    <col min="13060" max="13060" width="17.140625" style="33" customWidth="1"/>
    <col min="13061" max="13061" width="16.42578125" style="33" customWidth="1"/>
    <col min="13062" max="13312" width="11.42578125" style="33"/>
    <col min="13313" max="13313" width="8.5703125" style="33" customWidth="1"/>
    <col min="13314" max="13314" width="10.85546875" style="33" customWidth="1"/>
    <col min="13315" max="13315" width="10.5703125" style="33" customWidth="1"/>
    <col min="13316" max="13316" width="17.140625" style="33" customWidth="1"/>
    <col min="13317" max="13317" width="16.42578125" style="33" customWidth="1"/>
    <col min="13318" max="13568" width="11.42578125" style="33"/>
    <col min="13569" max="13569" width="8.5703125" style="33" customWidth="1"/>
    <col min="13570" max="13570" width="10.85546875" style="33" customWidth="1"/>
    <col min="13571" max="13571" width="10.5703125" style="33" customWidth="1"/>
    <col min="13572" max="13572" width="17.140625" style="33" customWidth="1"/>
    <col min="13573" max="13573" width="16.42578125" style="33" customWidth="1"/>
    <col min="13574" max="13824" width="11.42578125" style="33"/>
    <col min="13825" max="13825" width="8.5703125" style="33" customWidth="1"/>
    <col min="13826" max="13826" width="10.85546875" style="33" customWidth="1"/>
    <col min="13827" max="13827" width="10.5703125" style="33" customWidth="1"/>
    <col min="13828" max="13828" width="17.140625" style="33" customWidth="1"/>
    <col min="13829" max="13829" width="16.42578125" style="33" customWidth="1"/>
    <col min="13830" max="14080" width="11.42578125" style="33"/>
    <col min="14081" max="14081" width="8.5703125" style="33" customWidth="1"/>
    <col min="14082" max="14082" width="10.85546875" style="33" customWidth="1"/>
    <col min="14083" max="14083" width="10.5703125" style="33" customWidth="1"/>
    <col min="14084" max="14084" width="17.140625" style="33" customWidth="1"/>
    <col min="14085" max="14085" width="16.42578125" style="33" customWidth="1"/>
    <col min="14086" max="14336" width="11.42578125" style="33"/>
    <col min="14337" max="14337" width="8.5703125" style="33" customWidth="1"/>
    <col min="14338" max="14338" width="10.85546875" style="33" customWidth="1"/>
    <col min="14339" max="14339" width="10.5703125" style="33" customWidth="1"/>
    <col min="14340" max="14340" width="17.140625" style="33" customWidth="1"/>
    <col min="14341" max="14341" width="16.42578125" style="33" customWidth="1"/>
    <col min="14342" max="14592" width="11.42578125" style="33"/>
    <col min="14593" max="14593" width="8.5703125" style="33" customWidth="1"/>
    <col min="14594" max="14594" width="10.85546875" style="33" customWidth="1"/>
    <col min="14595" max="14595" width="10.5703125" style="33" customWidth="1"/>
    <col min="14596" max="14596" width="17.140625" style="33" customWidth="1"/>
    <col min="14597" max="14597" width="16.42578125" style="33" customWidth="1"/>
    <col min="14598" max="14848" width="11.42578125" style="33"/>
    <col min="14849" max="14849" width="8.5703125" style="33" customWidth="1"/>
    <col min="14850" max="14850" width="10.85546875" style="33" customWidth="1"/>
    <col min="14851" max="14851" width="10.5703125" style="33" customWidth="1"/>
    <col min="14852" max="14852" width="17.140625" style="33" customWidth="1"/>
    <col min="14853" max="14853" width="16.42578125" style="33" customWidth="1"/>
    <col min="14854" max="15104" width="11.42578125" style="33"/>
    <col min="15105" max="15105" width="8.5703125" style="33" customWidth="1"/>
    <col min="15106" max="15106" width="10.85546875" style="33" customWidth="1"/>
    <col min="15107" max="15107" width="10.5703125" style="33" customWidth="1"/>
    <col min="15108" max="15108" width="17.140625" style="33" customWidth="1"/>
    <col min="15109" max="15109" width="16.42578125" style="33" customWidth="1"/>
    <col min="15110" max="15360" width="11.42578125" style="33"/>
    <col min="15361" max="15361" width="8.5703125" style="33" customWidth="1"/>
    <col min="15362" max="15362" width="10.85546875" style="33" customWidth="1"/>
    <col min="15363" max="15363" width="10.5703125" style="33" customWidth="1"/>
    <col min="15364" max="15364" width="17.140625" style="33" customWidth="1"/>
    <col min="15365" max="15365" width="16.42578125" style="33" customWidth="1"/>
    <col min="15366" max="15616" width="11.42578125" style="33"/>
    <col min="15617" max="15617" width="8.5703125" style="33" customWidth="1"/>
    <col min="15618" max="15618" width="10.85546875" style="33" customWidth="1"/>
    <col min="15619" max="15619" width="10.5703125" style="33" customWidth="1"/>
    <col min="15620" max="15620" width="17.140625" style="33" customWidth="1"/>
    <col min="15621" max="15621" width="16.42578125" style="33" customWidth="1"/>
    <col min="15622" max="15872" width="11.42578125" style="33"/>
    <col min="15873" max="15873" width="8.5703125" style="33" customWidth="1"/>
    <col min="15874" max="15874" width="10.85546875" style="33" customWidth="1"/>
    <col min="15875" max="15875" width="10.5703125" style="33" customWidth="1"/>
    <col min="15876" max="15876" width="17.140625" style="33" customWidth="1"/>
    <col min="15877" max="15877" width="16.42578125" style="33" customWidth="1"/>
    <col min="15878" max="16128" width="11.42578125" style="33"/>
    <col min="16129" max="16129" width="8.5703125" style="33" customWidth="1"/>
    <col min="16130" max="16130" width="10.85546875" style="33" customWidth="1"/>
    <col min="16131" max="16131" width="10.5703125" style="33" customWidth="1"/>
    <col min="16132" max="16132" width="17.140625" style="33" customWidth="1"/>
    <col min="16133" max="16133" width="16.42578125" style="33" customWidth="1"/>
    <col min="16134" max="16384" width="11.42578125" style="33"/>
  </cols>
  <sheetData>
    <row r="1" spans="1:5" ht="15.75">
      <c r="A1" s="32" t="s">
        <v>51</v>
      </c>
    </row>
    <row r="2" spans="1:5">
      <c r="A2" s="69" t="s">
        <v>52</v>
      </c>
    </row>
    <row r="4" spans="1:5">
      <c r="B4" s="33" t="s">
        <v>53</v>
      </c>
      <c r="C4" s="33" t="s">
        <v>54</v>
      </c>
      <c r="D4" s="70" t="s">
        <v>55</v>
      </c>
      <c r="E4" s="70" t="s">
        <v>56</v>
      </c>
    </row>
    <row r="6" spans="1:5">
      <c r="A6" s="33" t="s">
        <v>57</v>
      </c>
      <c r="B6" s="71">
        <v>36.438800000000001</v>
      </c>
      <c r="C6" s="72">
        <v>32.740600000000001</v>
      </c>
      <c r="D6" s="72"/>
      <c r="E6" s="72"/>
    </row>
    <row r="7" spans="1:5">
      <c r="A7" s="33" t="s">
        <v>58</v>
      </c>
      <c r="B7" s="71">
        <v>36.916200000000003</v>
      </c>
      <c r="C7" s="72">
        <v>32.8583</v>
      </c>
      <c r="D7" s="72"/>
      <c r="E7" s="72"/>
    </row>
    <row r="8" spans="1:5">
      <c r="A8" s="33" t="s">
        <v>59</v>
      </c>
      <c r="B8" s="71">
        <v>37.143999999999998</v>
      </c>
      <c r="C8" s="72">
        <v>33.017499999999998</v>
      </c>
      <c r="D8" s="72"/>
      <c r="E8" s="72"/>
    </row>
    <row r="9" spans="1:5">
      <c r="A9" s="33" t="s">
        <v>60</v>
      </c>
      <c r="B9" s="71">
        <v>37.569600000000001</v>
      </c>
      <c r="C9" s="72">
        <v>33.145499999999998</v>
      </c>
      <c r="D9" s="72"/>
      <c r="E9" s="72"/>
    </row>
    <row r="10" spans="1:5">
      <c r="A10" s="33" t="s">
        <v>61</v>
      </c>
      <c r="B10" s="71">
        <v>37.57</v>
      </c>
      <c r="C10" s="72">
        <v>33.1068</v>
      </c>
      <c r="D10" s="72"/>
      <c r="E10" s="72"/>
    </row>
    <row r="11" spans="1:5">
      <c r="A11" s="33" t="s">
        <v>62</v>
      </c>
      <c r="B11" s="71">
        <v>37.302100000000003</v>
      </c>
      <c r="C11" s="72">
        <v>32.716000000000001</v>
      </c>
      <c r="D11" s="72"/>
      <c r="E11" s="72"/>
    </row>
    <row r="12" spans="1:5">
      <c r="A12" s="33" t="s">
        <v>63</v>
      </c>
      <c r="B12" s="71">
        <v>38.223199999999999</v>
      </c>
      <c r="C12" s="72">
        <v>33.522399999999998</v>
      </c>
      <c r="D12" s="72"/>
      <c r="E12" s="72"/>
    </row>
    <row r="13" spans="1:5">
      <c r="A13" s="33" t="s">
        <v>64</v>
      </c>
      <c r="B13" s="71">
        <v>38.229500000000002</v>
      </c>
      <c r="C13" s="72">
        <v>33.722499999999997</v>
      </c>
      <c r="D13" s="72"/>
      <c r="E13" s="72"/>
    </row>
    <row r="14" spans="1:5">
      <c r="A14" s="33" t="s">
        <v>65</v>
      </c>
      <c r="B14" s="71">
        <v>38.696800000000003</v>
      </c>
      <c r="C14" s="72">
        <v>34.008499999999998</v>
      </c>
      <c r="D14" s="72"/>
      <c r="E14" s="72"/>
    </row>
    <row r="15" spans="1:5">
      <c r="A15" s="33" t="s">
        <v>66</v>
      </c>
      <c r="B15" s="71">
        <v>38.769199999999998</v>
      </c>
      <c r="C15" s="72">
        <v>34.206400000000002</v>
      </c>
      <c r="D15" s="72"/>
      <c r="E15" s="72"/>
    </row>
    <row r="16" spans="1:5">
      <c r="A16" s="33" t="s">
        <v>67</v>
      </c>
      <c r="B16" s="71">
        <v>38.448599999999999</v>
      </c>
      <c r="C16" s="72">
        <v>34.019399999999997</v>
      </c>
      <c r="D16" s="72"/>
      <c r="E16" s="72"/>
    </row>
    <row r="17" spans="1:5">
      <c r="A17" s="33" t="s">
        <v>68</v>
      </c>
      <c r="B17" s="71">
        <v>38.2089</v>
      </c>
      <c r="C17" s="72">
        <v>33.739899999999999</v>
      </c>
      <c r="D17" s="72"/>
      <c r="E17" s="72"/>
    </row>
    <row r="18" spans="1:5">
      <c r="A18" s="33" t="s">
        <v>69</v>
      </c>
      <c r="B18" s="71">
        <v>38.378100000000003</v>
      </c>
      <c r="C18" s="72">
        <v>34.1922</v>
      </c>
      <c r="D18" s="72"/>
      <c r="E18" s="72"/>
    </row>
    <row r="19" spans="1:5">
      <c r="A19" s="33" t="s">
        <v>70</v>
      </c>
      <c r="B19" s="71">
        <v>37.9801</v>
      </c>
      <c r="C19" s="72">
        <v>34.1175</v>
      </c>
      <c r="D19" s="72"/>
      <c r="E19" s="72"/>
    </row>
    <row r="20" spans="1:5">
      <c r="A20" s="33" t="s">
        <v>71</v>
      </c>
      <c r="B20" s="71">
        <v>38.027000000000001</v>
      </c>
      <c r="C20" s="72">
        <v>34.237299999999998</v>
      </c>
      <c r="D20" s="72"/>
      <c r="E20" s="72"/>
    </row>
    <row r="21" spans="1:5">
      <c r="A21" s="33" t="s">
        <v>72</v>
      </c>
      <c r="B21" s="71">
        <v>38.023600000000002</v>
      </c>
      <c r="C21" s="72">
        <v>34.545999999999999</v>
      </c>
      <c r="D21" s="72"/>
      <c r="E21" s="72"/>
    </row>
    <row r="22" spans="1:5">
      <c r="A22" s="33" t="s">
        <v>73</v>
      </c>
      <c r="B22" s="71">
        <v>38.033099999999997</v>
      </c>
      <c r="C22" s="72">
        <v>34.737000000000002</v>
      </c>
      <c r="D22" s="72"/>
      <c r="E22" s="72"/>
    </row>
    <row r="23" spans="1:5">
      <c r="A23" s="33" t="s">
        <v>74</v>
      </c>
      <c r="B23" s="71">
        <v>38.5518</v>
      </c>
      <c r="C23" s="72">
        <v>35.446599999999997</v>
      </c>
      <c r="D23" s="72"/>
      <c r="E23" s="72"/>
    </row>
    <row r="24" spans="1:5">
      <c r="A24" s="33" t="s">
        <v>75</v>
      </c>
      <c r="B24" s="71">
        <v>38.137799999999999</v>
      </c>
      <c r="C24" s="72">
        <v>35.330100000000002</v>
      </c>
      <c r="D24" s="72"/>
      <c r="E24" s="72"/>
    </row>
    <row r="25" spans="1:5">
      <c r="A25" s="33" t="s">
        <v>76</v>
      </c>
      <c r="B25" s="71">
        <v>38.061700000000002</v>
      </c>
      <c r="C25" s="72">
        <v>35.4148</v>
      </c>
      <c r="D25" s="72"/>
      <c r="E25" s="72"/>
    </row>
    <row r="26" spans="1:5">
      <c r="A26" s="33" t="s">
        <v>77</v>
      </c>
      <c r="B26" s="71">
        <v>37.820500000000003</v>
      </c>
      <c r="C26" s="72">
        <v>35.343499999999999</v>
      </c>
      <c r="D26" s="72"/>
      <c r="E26" s="72"/>
    </row>
    <row r="27" spans="1:5">
      <c r="A27" s="33" t="s">
        <v>78</v>
      </c>
      <c r="B27" s="71">
        <v>37.9908</v>
      </c>
      <c r="C27" s="72">
        <v>35.696199999999997</v>
      </c>
      <c r="D27" s="72"/>
      <c r="E27" s="72"/>
    </row>
    <row r="28" spans="1:5">
      <c r="A28" s="33" t="s">
        <v>79</v>
      </c>
      <c r="B28" s="71">
        <v>38.193600000000004</v>
      </c>
      <c r="C28" s="72">
        <v>36.133200000000002</v>
      </c>
      <c r="D28" s="72"/>
      <c r="E28" s="72"/>
    </row>
    <row r="29" spans="1:5">
      <c r="A29" s="33" t="s">
        <v>80</v>
      </c>
      <c r="B29" s="71">
        <v>38.625100000000003</v>
      </c>
      <c r="C29" s="72">
        <v>36.787199999999999</v>
      </c>
      <c r="D29" s="72"/>
      <c r="E29" s="72"/>
    </row>
    <row r="30" spans="1:5">
      <c r="A30" s="33" t="s">
        <v>81</v>
      </c>
      <c r="B30" s="71">
        <v>38.7821</v>
      </c>
      <c r="C30" s="72">
        <v>37.124499999999998</v>
      </c>
      <c r="D30" s="72"/>
      <c r="E30" s="72"/>
    </row>
    <row r="31" spans="1:5">
      <c r="A31" s="33" t="s">
        <v>82</v>
      </c>
      <c r="B31" s="71">
        <v>38.998399999999997</v>
      </c>
      <c r="C31" s="72">
        <v>37.392299999999999</v>
      </c>
      <c r="D31" s="72"/>
      <c r="E31" s="72"/>
    </row>
    <row r="32" spans="1:5">
      <c r="A32" s="33" t="s">
        <v>83</v>
      </c>
      <c r="B32" s="71">
        <v>38.9955</v>
      </c>
      <c r="C32" s="72">
        <v>37.5715</v>
      </c>
      <c r="D32" s="72"/>
      <c r="E32" s="72"/>
    </row>
    <row r="33" spans="1:5">
      <c r="A33" s="33" t="s">
        <v>84</v>
      </c>
      <c r="B33" s="71">
        <v>38.912799999999997</v>
      </c>
      <c r="C33" s="72">
        <v>37.711100000000002</v>
      </c>
      <c r="D33" s="72"/>
      <c r="E33" s="72"/>
    </row>
    <row r="34" spans="1:5">
      <c r="A34" s="33" t="s">
        <v>85</v>
      </c>
      <c r="B34" s="71">
        <v>39.2029</v>
      </c>
      <c r="C34" s="72">
        <v>38.219900000000003</v>
      </c>
      <c r="D34" s="72"/>
      <c r="E34" s="72"/>
    </row>
    <row r="35" spans="1:5">
      <c r="A35" s="33" t="s">
        <v>86</v>
      </c>
      <c r="B35" s="71">
        <v>39.5197</v>
      </c>
      <c r="C35" s="72">
        <v>38.750300000000003</v>
      </c>
      <c r="D35" s="72"/>
      <c r="E35" s="72"/>
    </row>
    <row r="36" spans="1:5">
      <c r="A36" s="33" t="s">
        <v>87</v>
      </c>
      <c r="B36" s="71">
        <v>40.147100000000002</v>
      </c>
      <c r="C36" s="72">
        <v>39.662199999999999</v>
      </c>
      <c r="D36" s="72"/>
      <c r="E36" s="72"/>
    </row>
    <row r="37" spans="1:5">
      <c r="A37" s="33" t="s">
        <v>88</v>
      </c>
      <c r="B37" s="71">
        <v>39.977800000000002</v>
      </c>
      <c r="C37" s="72">
        <v>39.620399999999997</v>
      </c>
      <c r="D37" s="72"/>
      <c r="E37" s="72"/>
    </row>
    <row r="38" spans="1:5">
      <c r="A38" s="33" t="s">
        <v>89</v>
      </c>
      <c r="B38" s="71">
        <v>40.291600000000003</v>
      </c>
      <c r="C38" s="72">
        <v>40.159999999999997</v>
      </c>
      <c r="D38" s="72"/>
      <c r="E38" s="72"/>
    </row>
    <row r="39" spans="1:5">
      <c r="A39" s="33" t="s">
        <v>90</v>
      </c>
      <c r="B39" s="71">
        <v>41.062600000000003</v>
      </c>
      <c r="C39" s="72">
        <v>40.933199999999999</v>
      </c>
      <c r="D39" s="72"/>
      <c r="E39" s="72"/>
    </row>
    <row r="40" spans="1:5">
      <c r="A40" s="33" t="s">
        <v>91</v>
      </c>
      <c r="B40" s="71">
        <v>41.552100000000003</v>
      </c>
      <c r="C40" s="72">
        <v>41.455100000000002</v>
      </c>
      <c r="D40" s="72"/>
      <c r="E40" s="72"/>
    </row>
    <row r="41" spans="1:5">
      <c r="A41" s="33" t="s">
        <v>92</v>
      </c>
      <c r="B41" s="71">
        <v>42.606699999999996</v>
      </c>
      <c r="C41" s="72">
        <v>42.528399999999998</v>
      </c>
      <c r="D41" s="72"/>
      <c r="E41" s="72"/>
    </row>
    <row r="42" spans="1:5">
      <c r="A42" s="33" t="s">
        <v>93</v>
      </c>
      <c r="B42" s="71">
        <v>43.400300000000001</v>
      </c>
      <c r="C42" s="72">
        <v>43.244500000000002</v>
      </c>
      <c r="D42" s="72"/>
      <c r="E42" s="72"/>
    </row>
    <row r="43" spans="1:5">
      <c r="A43" s="33" t="s">
        <v>94</v>
      </c>
      <c r="B43" s="71">
        <v>43.8461</v>
      </c>
      <c r="C43" s="72">
        <v>43.728299999999997</v>
      </c>
      <c r="D43" s="72"/>
      <c r="E43" s="72"/>
    </row>
    <row r="44" spans="1:5">
      <c r="A44" s="33" t="s">
        <v>95</v>
      </c>
      <c r="B44" s="71">
        <v>44.8919</v>
      </c>
      <c r="C44" s="72">
        <v>44.746899999999997</v>
      </c>
      <c r="D44" s="72"/>
      <c r="E44" s="72"/>
    </row>
    <row r="45" spans="1:5">
      <c r="A45" s="33" t="s">
        <v>96</v>
      </c>
      <c r="B45" s="71">
        <v>45.728400000000001</v>
      </c>
      <c r="C45" s="72">
        <v>45.588099999999997</v>
      </c>
      <c r="D45" s="72"/>
      <c r="E45" s="72"/>
    </row>
    <row r="46" spans="1:5">
      <c r="A46" s="33" t="s">
        <v>97</v>
      </c>
      <c r="B46" s="71">
        <v>45.409399999999998</v>
      </c>
      <c r="C46" s="72">
        <v>45.198300000000003</v>
      </c>
      <c r="D46" s="72"/>
      <c r="E46" s="72"/>
    </row>
    <row r="47" spans="1:5">
      <c r="A47" s="33" t="s">
        <v>98</v>
      </c>
      <c r="B47" s="71">
        <v>45.4465</v>
      </c>
      <c r="C47" s="72">
        <v>45.3429</v>
      </c>
      <c r="D47" s="72"/>
      <c r="E47" s="72"/>
    </row>
    <row r="48" spans="1:5">
      <c r="A48" s="33" t="s">
        <v>99</v>
      </c>
      <c r="B48" s="71">
        <v>45.791200000000003</v>
      </c>
      <c r="C48" s="72">
        <v>45.634700000000002</v>
      </c>
      <c r="D48" s="72"/>
      <c r="E48" s="72"/>
    </row>
    <row r="49" spans="1:9">
      <c r="A49" s="33" t="s">
        <v>100</v>
      </c>
      <c r="B49" s="71">
        <v>45.769500000000001</v>
      </c>
      <c r="C49" s="72">
        <v>45.585099999999997</v>
      </c>
      <c r="D49" s="72"/>
      <c r="E49" s="72"/>
    </row>
    <row r="50" spans="1:9">
      <c r="A50" s="33" t="s">
        <v>101</v>
      </c>
      <c r="B50" s="71">
        <v>46.303800000000003</v>
      </c>
      <c r="C50" s="72">
        <v>45.959699999999998</v>
      </c>
      <c r="D50" s="73">
        <v>46.261400000000002</v>
      </c>
      <c r="E50" s="73">
        <v>45.883200000000002</v>
      </c>
      <c r="F50" s="74"/>
      <c r="G50" s="74"/>
    </row>
    <row r="51" spans="1:9">
      <c r="A51" s="33" t="s">
        <v>102</v>
      </c>
      <c r="B51" s="71"/>
      <c r="C51" s="72"/>
      <c r="D51" s="73">
        <v>46.686399999999999</v>
      </c>
      <c r="E51" s="73">
        <v>46.345700000000001</v>
      </c>
      <c r="F51" s="74"/>
      <c r="G51" s="74"/>
    </row>
    <row r="52" spans="1:9">
      <c r="A52" s="33" t="s">
        <v>103</v>
      </c>
      <c r="B52" s="71"/>
      <c r="C52" s="72"/>
      <c r="D52" s="73">
        <v>46.989899999999999</v>
      </c>
      <c r="E52" s="73">
        <v>46.6494</v>
      </c>
      <c r="F52" s="74"/>
      <c r="G52" s="74"/>
    </row>
    <row r="53" spans="1:9">
      <c r="A53" s="33" t="s">
        <v>104</v>
      </c>
      <c r="B53" s="71"/>
      <c r="C53" s="72"/>
      <c r="D53" s="73">
        <v>47.8247</v>
      </c>
      <c r="E53" s="73">
        <v>47.399900000000002</v>
      </c>
      <c r="F53" s="74"/>
      <c r="G53" s="74"/>
    </row>
    <row r="54" spans="1:9">
      <c r="A54" s="33" t="s">
        <v>105</v>
      </c>
      <c r="B54" s="71"/>
      <c r="C54" s="72"/>
      <c r="D54" s="73">
        <v>48.228999999999999</v>
      </c>
      <c r="E54" s="73">
        <v>47.854900000000001</v>
      </c>
      <c r="F54" s="74"/>
      <c r="G54" s="74"/>
    </row>
    <row r="55" spans="1:9">
      <c r="A55" s="33" t="s">
        <v>106</v>
      </c>
      <c r="B55" s="71"/>
      <c r="C55" s="72"/>
      <c r="D55" s="73">
        <v>48.8581</v>
      </c>
      <c r="E55" s="73">
        <v>48.277000000000001</v>
      </c>
      <c r="F55" s="74"/>
      <c r="G55" s="74"/>
    </row>
    <row r="56" spans="1:9">
      <c r="A56" s="33" t="s">
        <v>107</v>
      </c>
      <c r="B56" s="71"/>
      <c r="C56" s="72"/>
      <c r="D56" s="73">
        <v>48.866199999999999</v>
      </c>
      <c r="E56" s="73">
        <v>48.196100000000001</v>
      </c>
      <c r="F56" s="74"/>
      <c r="G56" s="74"/>
    </row>
    <row r="57" spans="1:9">
      <c r="A57" s="33" t="s">
        <v>108</v>
      </c>
      <c r="B57" s="71"/>
      <c r="C57" s="72"/>
      <c r="D57" s="73">
        <v>48.917900000000003</v>
      </c>
      <c r="E57" s="73">
        <v>48.196599999999997</v>
      </c>
      <c r="F57" s="74"/>
      <c r="G57" s="74"/>
    </row>
    <row r="58" spans="1:9">
      <c r="A58" s="33" t="s">
        <v>109</v>
      </c>
      <c r="B58" s="71"/>
      <c r="C58" s="72"/>
      <c r="D58" s="73">
        <v>49.465600000000002</v>
      </c>
      <c r="E58" s="73">
        <v>48.789299999999997</v>
      </c>
      <c r="F58" s="74"/>
      <c r="G58" s="74"/>
    </row>
    <row r="59" spans="1:9">
      <c r="A59" s="33" t="s">
        <v>110</v>
      </c>
      <c r="B59" s="72"/>
      <c r="C59" s="72"/>
      <c r="D59" s="73">
        <v>49.556100000000001</v>
      </c>
      <c r="E59" s="73">
        <v>48.813699999999997</v>
      </c>
    </row>
    <row r="60" spans="1:9">
      <c r="A60" s="33" t="s">
        <v>111</v>
      </c>
      <c r="B60" s="72"/>
      <c r="C60" s="72"/>
      <c r="D60" s="72">
        <v>50.021799999999999</v>
      </c>
      <c r="E60" s="73">
        <v>49.130600000000001</v>
      </c>
      <c r="F60" s="75"/>
      <c r="G60" s="75"/>
      <c r="H60" s="75"/>
      <c r="I60" s="75"/>
    </row>
    <row r="61" spans="1:9">
      <c r="A61" s="33" t="s">
        <v>112</v>
      </c>
      <c r="B61" s="72"/>
      <c r="C61" s="72"/>
      <c r="D61" s="72">
        <v>50.119900000000001</v>
      </c>
      <c r="E61" s="73">
        <v>49.334699999999998</v>
      </c>
      <c r="F61" s="75"/>
      <c r="G61" s="75"/>
      <c r="H61" s="75"/>
      <c r="I61" s="75"/>
    </row>
    <row r="62" spans="1:9">
      <c r="A62" s="33" t="s">
        <v>113</v>
      </c>
      <c r="B62" s="72"/>
      <c r="C62" s="72"/>
      <c r="D62" s="72">
        <v>50.576500000000003</v>
      </c>
      <c r="E62" s="73">
        <v>49.834400000000002</v>
      </c>
      <c r="F62" s="75"/>
      <c r="G62" s="75"/>
      <c r="H62" s="75"/>
      <c r="I62" s="75"/>
    </row>
    <row r="63" spans="1:9">
      <c r="A63" s="33" t="s">
        <v>114</v>
      </c>
      <c r="B63" s="72"/>
      <c r="C63" s="72"/>
      <c r="D63" s="72">
        <v>51.492800000000003</v>
      </c>
      <c r="E63" s="73">
        <v>50.637599999999999</v>
      </c>
      <c r="F63" s="75"/>
      <c r="G63" s="75"/>
      <c r="H63" s="75"/>
      <c r="I63" s="75"/>
    </row>
    <row r="64" spans="1:9">
      <c r="A64" s="70" t="s">
        <v>115</v>
      </c>
      <c r="B64" s="72"/>
      <c r="C64" s="72"/>
      <c r="D64" s="72">
        <v>51.064</v>
      </c>
      <c r="E64" s="72">
        <v>50.402999999999999</v>
      </c>
      <c r="F64" s="75"/>
      <c r="G64" s="75"/>
      <c r="H64" s="75"/>
      <c r="I64" s="75"/>
    </row>
    <row r="65" spans="1:9">
      <c r="A65" s="70" t="s">
        <v>116</v>
      </c>
      <c r="B65" s="72"/>
      <c r="C65" s="72"/>
      <c r="D65" s="72">
        <v>51.986400000000003</v>
      </c>
      <c r="E65" s="72">
        <v>51.218899999999998</v>
      </c>
      <c r="F65" s="75"/>
      <c r="G65" s="75"/>
      <c r="H65" s="75"/>
      <c r="I65" s="75"/>
    </row>
    <row r="66" spans="1:9">
      <c r="A66" s="70" t="s">
        <v>117</v>
      </c>
      <c r="B66" s="72"/>
      <c r="C66" s="72"/>
      <c r="D66" s="72">
        <v>52.046999999999997</v>
      </c>
      <c r="E66" s="72">
        <v>51.218699999999998</v>
      </c>
      <c r="F66" s="75"/>
      <c r="G66" s="75"/>
      <c r="H66" s="75"/>
      <c r="I66" s="75"/>
    </row>
    <row r="67" spans="1:9">
      <c r="A67" s="70" t="s">
        <v>118</v>
      </c>
      <c r="B67" s="72"/>
      <c r="C67" s="72"/>
      <c r="D67" s="72">
        <v>51.876100000000001</v>
      </c>
      <c r="E67" s="72">
        <v>51.115000000000002</v>
      </c>
      <c r="F67" s="75"/>
      <c r="G67" s="75"/>
      <c r="H67" s="75"/>
      <c r="I67" s="75"/>
    </row>
    <row r="68" spans="1:9">
      <c r="A68" s="70" t="s">
        <v>119</v>
      </c>
      <c r="B68" s="72"/>
      <c r="C68" s="72"/>
      <c r="D68" s="72">
        <v>52.187100000000001</v>
      </c>
      <c r="E68" s="72">
        <v>51.460299999999997</v>
      </c>
      <c r="F68" s="75"/>
      <c r="G68" s="75"/>
      <c r="H68" s="75"/>
      <c r="I68" s="75"/>
    </row>
    <row r="69" spans="1:9">
      <c r="A69" s="70" t="s">
        <v>120</v>
      </c>
      <c r="B69" s="72"/>
      <c r="C69" s="72"/>
      <c r="D69" s="72">
        <v>52.454700000000003</v>
      </c>
      <c r="E69" s="72">
        <v>51.6845</v>
      </c>
      <c r="F69" s="75"/>
      <c r="G69" s="75"/>
      <c r="H69" s="75"/>
      <c r="I69" s="75"/>
    </row>
    <row r="70" spans="1:9">
      <c r="A70" s="70" t="s">
        <v>121</v>
      </c>
      <c r="B70" s="72"/>
      <c r="C70" s="72"/>
      <c r="D70" s="72">
        <v>52.547199999999997</v>
      </c>
      <c r="E70" s="72">
        <v>51.831400000000002</v>
      </c>
      <c r="F70" s="75"/>
      <c r="G70" s="75"/>
      <c r="H70" s="75"/>
      <c r="I70" s="75"/>
    </row>
    <row r="71" spans="1:9">
      <c r="A71" s="70" t="s">
        <v>122</v>
      </c>
      <c r="B71" s="72"/>
      <c r="C71" s="72"/>
      <c r="D71" s="72">
        <v>52.833300000000001</v>
      </c>
      <c r="E71" s="72">
        <v>52.080100000000002</v>
      </c>
      <c r="F71" s="75"/>
      <c r="G71" s="75"/>
      <c r="H71" s="75"/>
      <c r="I71" s="75"/>
    </row>
    <row r="72" spans="1:9">
      <c r="B72" s="72"/>
      <c r="C72" s="72"/>
      <c r="D72" s="72"/>
      <c r="E72" s="72"/>
      <c r="F72" s="75"/>
      <c r="G72" s="75"/>
      <c r="H72" s="75"/>
      <c r="I72" s="75"/>
    </row>
    <row r="73" spans="1:9">
      <c r="B73" s="72"/>
      <c r="C73" s="72"/>
      <c r="D73" s="72"/>
      <c r="E73" s="72"/>
      <c r="F73" s="75"/>
      <c r="G73" s="75"/>
      <c r="H73" s="75"/>
      <c r="I73" s="75"/>
    </row>
    <row r="74" spans="1:9">
      <c r="B74" s="72"/>
      <c r="C74" s="72"/>
      <c r="D74" s="72"/>
      <c r="E74" s="72"/>
      <c r="F74" s="75"/>
      <c r="G74" s="75"/>
      <c r="H74" s="75"/>
      <c r="I74" s="75"/>
    </row>
    <row r="75" spans="1:9">
      <c r="B75" s="72"/>
      <c r="C75" s="72"/>
      <c r="D75" s="72"/>
      <c r="E75" s="72"/>
      <c r="F75" s="75"/>
      <c r="G75" s="75"/>
      <c r="H75" s="75"/>
      <c r="I75" s="75"/>
    </row>
    <row r="76" spans="1:9">
      <c r="B76" s="72"/>
      <c r="C76" s="72"/>
      <c r="D76" s="72"/>
      <c r="E76" s="72"/>
      <c r="F76" s="75"/>
      <c r="G76" s="75"/>
      <c r="H76" s="75"/>
      <c r="I76" s="75"/>
    </row>
    <row r="77" spans="1:9">
      <c r="B77" s="72"/>
      <c r="C77" s="72"/>
      <c r="D77" s="72"/>
      <c r="E77" s="72"/>
      <c r="F77" s="75"/>
      <c r="G77" s="75"/>
      <c r="H77" s="75"/>
      <c r="I77" s="75"/>
    </row>
    <row r="78" spans="1:9">
      <c r="B78" s="72"/>
      <c r="C78" s="72"/>
      <c r="D78" s="72"/>
      <c r="E78" s="72"/>
      <c r="F78" s="75"/>
      <c r="G78" s="75"/>
      <c r="H78" s="75"/>
      <c r="I78" s="75"/>
    </row>
    <row r="79" spans="1:9">
      <c r="B79" s="72"/>
      <c r="C79" s="72"/>
      <c r="D79" s="72"/>
      <c r="E79" s="72"/>
      <c r="F79" s="75"/>
      <c r="G79" s="75"/>
      <c r="H79" s="75"/>
      <c r="I79" s="75"/>
    </row>
    <row r="80" spans="1:9">
      <c r="B80" s="72"/>
      <c r="C80" s="72"/>
      <c r="D80" s="72"/>
      <c r="E80" s="72"/>
      <c r="F80" s="75"/>
      <c r="G80" s="75"/>
      <c r="H80" s="75"/>
      <c r="I80" s="75"/>
    </row>
    <row r="81" spans="2:9">
      <c r="B81" s="72"/>
      <c r="C81" s="72"/>
      <c r="D81" s="72"/>
      <c r="E81" s="72"/>
      <c r="F81" s="75"/>
      <c r="G81" s="75"/>
      <c r="H81" s="75"/>
      <c r="I81" s="75"/>
    </row>
    <row r="82" spans="2:9">
      <c r="B82" s="72"/>
      <c r="C82" s="72"/>
      <c r="D82" s="72"/>
      <c r="E82" s="72"/>
      <c r="F82" s="75"/>
      <c r="G82" s="75"/>
      <c r="H82" s="75"/>
      <c r="I82" s="75"/>
    </row>
    <row r="83" spans="2:9">
      <c r="B83" s="72"/>
      <c r="C83" s="72"/>
      <c r="D83" s="72"/>
      <c r="E83" s="72"/>
      <c r="F83" s="75"/>
      <c r="G83" s="75"/>
      <c r="H83" s="75"/>
      <c r="I83" s="75"/>
    </row>
    <row r="84" spans="2:9">
      <c r="B84" s="72"/>
      <c r="C84" s="72"/>
      <c r="D84" s="72"/>
      <c r="E84" s="72"/>
      <c r="F84" s="75"/>
      <c r="G84" s="75"/>
      <c r="H84" s="75"/>
      <c r="I84" s="75"/>
    </row>
    <row r="85" spans="2:9">
      <c r="B85" s="72"/>
      <c r="C85" s="72"/>
      <c r="D85" s="72"/>
      <c r="E85" s="72"/>
      <c r="F85" s="75"/>
      <c r="G85" s="75"/>
      <c r="H85" s="75"/>
      <c r="I85" s="75"/>
    </row>
    <row r="86" spans="2:9">
      <c r="B86" s="72"/>
      <c r="C86" s="72"/>
      <c r="D86" s="72"/>
      <c r="E86" s="72"/>
      <c r="F86" s="75"/>
      <c r="G86" s="75"/>
      <c r="H86" s="75"/>
      <c r="I86" s="75"/>
    </row>
    <row r="87" spans="2:9">
      <c r="B87" s="72"/>
      <c r="C87" s="72"/>
      <c r="D87" s="72"/>
      <c r="E87" s="72"/>
      <c r="F87" s="75"/>
      <c r="G87" s="75"/>
      <c r="H87" s="75"/>
      <c r="I87" s="75"/>
    </row>
    <row r="88" spans="2:9">
      <c r="B88" s="72"/>
      <c r="C88" s="72"/>
      <c r="D88" s="72"/>
      <c r="E88" s="72"/>
      <c r="F88" s="75"/>
      <c r="G88" s="75"/>
      <c r="H88" s="75"/>
      <c r="I88" s="75"/>
    </row>
    <row r="89" spans="2:9">
      <c r="B89" s="72"/>
      <c r="C89" s="72"/>
      <c r="D89" s="72"/>
      <c r="E89" s="72"/>
      <c r="F89" s="75"/>
      <c r="G89" s="75"/>
      <c r="H89" s="75"/>
      <c r="I89" s="75"/>
    </row>
    <row r="90" spans="2:9">
      <c r="B90" s="72"/>
      <c r="C90" s="72"/>
      <c r="D90" s="72"/>
      <c r="E90" s="72"/>
      <c r="F90" s="75"/>
      <c r="G90" s="75"/>
      <c r="H90" s="75"/>
      <c r="I90" s="75"/>
    </row>
    <row r="91" spans="2:9">
      <c r="B91" s="72"/>
      <c r="C91" s="72"/>
      <c r="D91" s="72"/>
      <c r="E91" s="72"/>
      <c r="F91" s="75"/>
      <c r="G91" s="75"/>
      <c r="H91" s="75"/>
      <c r="I91" s="75"/>
    </row>
    <row r="92" spans="2:9">
      <c r="B92" s="72"/>
      <c r="C92" s="72"/>
      <c r="D92" s="72"/>
      <c r="E92" s="72"/>
      <c r="F92" s="75"/>
      <c r="G92" s="75"/>
      <c r="H92" s="75"/>
      <c r="I92" s="75"/>
    </row>
    <row r="93" spans="2:9">
      <c r="B93" s="72"/>
      <c r="C93" s="72"/>
      <c r="D93" s="72"/>
      <c r="E93" s="72"/>
      <c r="F93" s="75"/>
      <c r="G93" s="75"/>
      <c r="H93" s="75"/>
      <c r="I93" s="75"/>
    </row>
    <row r="94" spans="2:9">
      <c r="B94" s="72"/>
      <c r="C94" s="72"/>
      <c r="D94" s="72"/>
      <c r="E94" s="72"/>
      <c r="F94" s="75"/>
      <c r="G94" s="75"/>
      <c r="H94" s="75"/>
      <c r="I94" s="75"/>
    </row>
    <row r="95" spans="2:9">
      <c r="B95" s="72"/>
      <c r="C95" s="72"/>
      <c r="D95" s="72"/>
      <c r="E95" s="72"/>
      <c r="F95" s="75"/>
      <c r="G95" s="75"/>
      <c r="H95" s="75"/>
      <c r="I95" s="75"/>
    </row>
    <row r="96" spans="2:9">
      <c r="B96" s="72"/>
      <c r="C96" s="72"/>
      <c r="D96" s="72"/>
      <c r="E96" s="72"/>
      <c r="F96" s="75"/>
      <c r="G96" s="75"/>
      <c r="H96" s="75"/>
      <c r="I96" s="75"/>
    </row>
    <row r="97" spans="2:5">
      <c r="B97" s="72"/>
      <c r="C97" s="72"/>
      <c r="D97" s="72"/>
      <c r="E97" s="72"/>
    </row>
    <row r="98" spans="2:5">
      <c r="B98" s="72"/>
      <c r="C98" s="72"/>
      <c r="D98" s="72"/>
      <c r="E98" s="72"/>
    </row>
    <row r="99" spans="2:5">
      <c r="B99" s="72"/>
      <c r="C99" s="72"/>
      <c r="D99" s="72"/>
      <c r="E99" s="72"/>
    </row>
    <row r="100" spans="2:5">
      <c r="B100" s="72"/>
      <c r="C100" s="72"/>
      <c r="D100" s="72"/>
      <c r="E100" s="72"/>
    </row>
    <row r="101" spans="2:5">
      <c r="B101" s="72"/>
      <c r="C101" s="72"/>
      <c r="D101" s="72"/>
      <c r="E101" s="72"/>
    </row>
    <row r="102" spans="2:5">
      <c r="B102" s="72"/>
      <c r="C102" s="72"/>
      <c r="D102" s="72"/>
      <c r="E102" s="72"/>
    </row>
    <row r="103" spans="2:5">
      <c r="B103" s="72"/>
      <c r="C103" s="72"/>
      <c r="D103" s="72"/>
      <c r="E103" s="72"/>
    </row>
    <row r="104" spans="2:5">
      <c r="B104" s="72"/>
      <c r="C104" s="72"/>
      <c r="D104" s="72"/>
      <c r="E104" s="72"/>
    </row>
    <row r="105" spans="2:5">
      <c r="B105" s="72"/>
      <c r="C105" s="72"/>
      <c r="D105" s="72"/>
      <c r="E105" s="72"/>
    </row>
    <row r="106" spans="2:5">
      <c r="B106" s="72"/>
      <c r="C106" s="72"/>
      <c r="D106" s="72"/>
      <c r="E106" s="72"/>
    </row>
    <row r="107" spans="2:5">
      <c r="B107" s="72"/>
      <c r="C107" s="72"/>
      <c r="D107" s="72"/>
      <c r="E107" s="72"/>
    </row>
    <row r="108" spans="2:5">
      <c r="B108" s="72"/>
      <c r="C108" s="72"/>
      <c r="D108" s="72"/>
      <c r="E108" s="72"/>
    </row>
    <row r="109" spans="2:5">
      <c r="B109" s="72"/>
      <c r="C109" s="72"/>
      <c r="D109" s="72"/>
      <c r="E109" s="72"/>
    </row>
    <row r="110" spans="2:5">
      <c r="B110" s="72"/>
      <c r="C110" s="72"/>
      <c r="D110" s="72"/>
      <c r="E110" s="7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65"/>
  <sheetViews>
    <sheetView zoomScaleNormal="100" workbookViewId="0">
      <selection activeCell="K7" sqref="K7"/>
    </sheetView>
  </sheetViews>
  <sheetFormatPr baseColWidth="10" defaultColWidth="10.28515625" defaultRowHeight="14.25"/>
  <cols>
    <col min="1" max="1" width="29.5703125" style="270" customWidth="1"/>
    <col min="2" max="3" width="10.28515625" style="270"/>
    <col min="4" max="4" width="30" style="270" customWidth="1"/>
    <col min="5" max="6" width="10.28515625" style="270"/>
    <col min="7" max="7" width="39.5703125" style="270" customWidth="1"/>
    <col min="8" max="256" width="10.28515625" style="270"/>
    <col min="257" max="257" width="29.5703125" style="270" customWidth="1"/>
    <col min="258" max="259" width="10.28515625" style="270"/>
    <col min="260" max="260" width="30" style="270" customWidth="1"/>
    <col min="261" max="262" width="10.28515625" style="270"/>
    <col min="263" max="263" width="39.5703125" style="270" customWidth="1"/>
    <col min="264" max="512" width="10.28515625" style="270"/>
    <col min="513" max="513" width="29.5703125" style="270" customWidth="1"/>
    <col min="514" max="515" width="10.28515625" style="270"/>
    <col min="516" max="516" width="30" style="270" customWidth="1"/>
    <col min="517" max="518" width="10.28515625" style="270"/>
    <col min="519" max="519" width="39.5703125" style="270" customWidth="1"/>
    <col min="520" max="768" width="10.28515625" style="270"/>
    <col min="769" max="769" width="29.5703125" style="270" customWidth="1"/>
    <col min="770" max="771" width="10.28515625" style="270"/>
    <col min="772" max="772" width="30" style="270" customWidth="1"/>
    <col min="773" max="774" width="10.28515625" style="270"/>
    <col min="775" max="775" width="39.5703125" style="270" customWidth="1"/>
    <col min="776" max="1024" width="10.28515625" style="270"/>
    <col min="1025" max="1025" width="29.5703125" style="270" customWidth="1"/>
    <col min="1026" max="1027" width="10.28515625" style="270"/>
    <col min="1028" max="1028" width="30" style="270" customWidth="1"/>
    <col min="1029" max="1030" width="10.28515625" style="270"/>
    <col min="1031" max="1031" width="39.5703125" style="270" customWidth="1"/>
    <col min="1032" max="1280" width="10.28515625" style="270"/>
    <col min="1281" max="1281" width="29.5703125" style="270" customWidth="1"/>
    <col min="1282" max="1283" width="10.28515625" style="270"/>
    <col min="1284" max="1284" width="30" style="270" customWidth="1"/>
    <col min="1285" max="1286" width="10.28515625" style="270"/>
    <col min="1287" max="1287" width="39.5703125" style="270" customWidth="1"/>
    <col min="1288" max="1536" width="10.28515625" style="270"/>
    <col min="1537" max="1537" width="29.5703125" style="270" customWidth="1"/>
    <col min="1538" max="1539" width="10.28515625" style="270"/>
    <col min="1540" max="1540" width="30" style="270" customWidth="1"/>
    <col min="1541" max="1542" width="10.28515625" style="270"/>
    <col min="1543" max="1543" width="39.5703125" style="270" customWidth="1"/>
    <col min="1544" max="1792" width="10.28515625" style="270"/>
    <col min="1793" max="1793" width="29.5703125" style="270" customWidth="1"/>
    <col min="1794" max="1795" width="10.28515625" style="270"/>
    <col min="1796" max="1796" width="30" style="270" customWidth="1"/>
    <col min="1797" max="1798" width="10.28515625" style="270"/>
    <col min="1799" max="1799" width="39.5703125" style="270" customWidth="1"/>
    <col min="1800" max="2048" width="10.28515625" style="270"/>
    <col min="2049" max="2049" width="29.5703125" style="270" customWidth="1"/>
    <col min="2050" max="2051" width="10.28515625" style="270"/>
    <col min="2052" max="2052" width="30" style="270" customWidth="1"/>
    <col min="2053" max="2054" width="10.28515625" style="270"/>
    <col min="2055" max="2055" width="39.5703125" style="270" customWidth="1"/>
    <col min="2056" max="2304" width="10.28515625" style="270"/>
    <col min="2305" max="2305" width="29.5703125" style="270" customWidth="1"/>
    <col min="2306" max="2307" width="10.28515625" style="270"/>
    <col min="2308" max="2308" width="30" style="270" customWidth="1"/>
    <col min="2309" max="2310" width="10.28515625" style="270"/>
    <col min="2311" max="2311" width="39.5703125" style="270" customWidth="1"/>
    <col min="2312" max="2560" width="10.28515625" style="270"/>
    <col min="2561" max="2561" width="29.5703125" style="270" customWidth="1"/>
    <col min="2562" max="2563" width="10.28515625" style="270"/>
    <col min="2564" max="2564" width="30" style="270" customWidth="1"/>
    <col min="2565" max="2566" width="10.28515625" style="270"/>
    <col min="2567" max="2567" width="39.5703125" style="270" customWidth="1"/>
    <col min="2568" max="2816" width="10.28515625" style="270"/>
    <col min="2817" max="2817" width="29.5703125" style="270" customWidth="1"/>
    <col min="2818" max="2819" width="10.28515625" style="270"/>
    <col min="2820" max="2820" width="30" style="270" customWidth="1"/>
    <col min="2821" max="2822" width="10.28515625" style="270"/>
    <col min="2823" max="2823" width="39.5703125" style="270" customWidth="1"/>
    <col min="2824" max="3072" width="10.28515625" style="270"/>
    <col min="3073" max="3073" width="29.5703125" style="270" customWidth="1"/>
    <col min="3074" max="3075" width="10.28515625" style="270"/>
    <col min="3076" max="3076" width="30" style="270" customWidth="1"/>
    <col min="3077" max="3078" width="10.28515625" style="270"/>
    <col min="3079" max="3079" width="39.5703125" style="270" customWidth="1"/>
    <col min="3080" max="3328" width="10.28515625" style="270"/>
    <col min="3329" max="3329" width="29.5703125" style="270" customWidth="1"/>
    <col min="3330" max="3331" width="10.28515625" style="270"/>
    <col min="3332" max="3332" width="30" style="270" customWidth="1"/>
    <col min="3333" max="3334" width="10.28515625" style="270"/>
    <col min="3335" max="3335" width="39.5703125" style="270" customWidth="1"/>
    <col min="3336" max="3584" width="10.28515625" style="270"/>
    <col min="3585" max="3585" width="29.5703125" style="270" customWidth="1"/>
    <col min="3586" max="3587" width="10.28515625" style="270"/>
    <col min="3588" max="3588" width="30" style="270" customWidth="1"/>
    <col min="3589" max="3590" width="10.28515625" style="270"/>
    <col min="3591" max="3591" width="39.5703125" style="270" customWidth="1"/>
    <col min="3592" max="3840" width="10.28515625" style="270"/>
    <col min="3841" max="3841" width="29.5703125" style="270" customWidth="1"/>
    <col min="3842" max="3843" width="10.28515625" style="270"/>
    <col min="3844" max="3844" width="30" style="270" customWidth="1"/>
    <col min="3845" max="3846" width="10.28515625" style="270"/>
    <col min="3847" max="3847" width="39.5703125" style="270" customWidth="1"/>
    <col min="3848" max="4096" width="10.28515625" style="270"/>
    <col min="4097" max="4097" width="29.5703125" style="270" customWidth="1"/>
    <col min="4098" max="4099" width="10.28515625" style="270"/>
    <col min="4100" max="4100" width="30" style="270" customWidth="1"/>
    <col min="4101" max="4102" width="10.28515625" style="270"/>
    <col min="4103" max="4103" width="39.5703125" style="270" customWidth="1"/>
    <col min="4104" max="4352" width="10.28515625" style="270"/>
    <col min="4353" max="4353" width="29.5703125" style="270" customWidth="1"/>
    <col min="4354" max="4355" width="10.28515625" style="270"/>
    <col min="4356" max="4356" width="30" style="270" customWidth="1"/>
    <col min="4357" max="4358" width="10.28515625" style="270"/>
    <col min="4359" max="4359" width="39.5703125" style="270" customWidth="1"/>
    <col min="4360" max="4608" width="10.28515625" style="270"/>
    <col min="4609" max="4609" width="29.5703125" style="270" customWidth="1"/>
    <col min="4610" max="4611" width="10.28515625" style="270"/>
    <col min="4612" max="4612" width="30" style="270" customWidth="1"/>
    <col min="4613" max="4614" width="10.28515625" style="270"/>
    <col min="4615" max="4615" width="39.5703125" style="270" customWidth="1"/>
    <col min="4616" max="4864" width="10.28515625" style="270"/>
    <col min="4865" max="4865" width="29.5703125" style="270" customWidth="1"/>
    <col min="4866" max="4867" width="10.28515625" style="270"/>
    <col min="4868" max="4868" width="30" style="270" customWidth="1"/>
    <col min="4869" max="4870" width="10.28515625" style="270"/>
    <col min="4871" max="4871" width="39.5703125" style="270" customWidth="1"/>
    <col min="4872" max="5120" width="10.28515625" style="270"/>
    <col min="5121" max="5121" width="29.5703125" style="270" customWidth="1"/>
    <col min="5122" max="5123" width="10.28515625" style="270"/>
    <col min="5124" max="5124" width="30" style="270" customWidth="1"/>
    <col min="5125" max="5126" width="10.28515625" style="270"/>
    <col min="5127" max="5127" width="39.5703125" style="270" customWidth="1"/>
    <col min="5128" max="5376" width="10.28515625" style="270"/>
    <col min="5377" max="5377" width="29.5703125" style="270" customWidth="1"/>
    <col min="5378" max="5379" width="10.28515625" style="270"/>
    <col min="5380" max="5380" width="30" style="270" customWidth="1"/>
    <col min="5381" max="5382" width="10.28515625" style="270"/>
    <col min="5383" max="5383" width="39.5703125" style="270" customWidth="1"/>
    <col min="5384" max="5632" width="10.28515625" style="270"/>
    <col min="5633" max="5633" width="29.5703125" style="270" customWidth="1"/>
    <col min="5634" max="5635" width="10.28515625" style="270"/>
    <col min="5636" max="5636" width="30" style="270" customWidth="1"/>
    <col min="5637" max="5638" width="10.28515625" style="270"/>
    <col min="5639" max="5639" width="39.5703125" style="270" customWidth="1"/>
    <col min="5640" max="5888" width="10.28515625" style="270"/>
    <col min="5889" max="5889" width="29.5703125" style="270" customWidth="1"/>
    <col min="5890" max="5891" width="10.28515625" style="270"/>
    <col min="5892" max="5892" width="30" style="270" customWidth="1"/>
    <col min="5893" max="5894" width="10.28515625" style="270"/>
    <col min="5895" max="5895" width="39.5703125" style="270" customWidth="1"/>
    <col min="5896" max="6144" width="10.28515625" style="270"/>
    <col min="6145" max="6145" width="29.5703125" style="270" customWidth="1"/>
    <col min="6146" max="6147" width="10.28515625" style="270"/>
    <col min="6148" max="6148" width="30" style="270" customWidth="1"/>
    <col min="6149" max="6150" width="10.28515625" style="270"/>
    <col min="6151" max="6151" width="39.5703125" style="270" customWidth="1"/>
    <col min="6152" max="6400" width="10.28515625" style="270"/>
    <col min="6401" max="6401" width="29.5703125" style="270" customWidth="1"/>
    <col min="6402" max="6403" width="10.28515625" style="270"/>
    <col min="6404" max="6404" width="30" style="270" customWidth="1"/>
    <col min="6405" max="6406" width="10.28515625" style="270"/>
    <col min="6407" max="6407" width="39.5703125" style="270" customWidth="1"/>
    <col min="6408" max="6656" width="10.28515625" style="270"/>
    <col min="6657" max="6657" width="29.5703125" style="270" customWidth="1"/>
    <col min="6658" max="6659" width="10.28515625" style="270"/>
    <col min="6660" max="6660" width="30" style="270" customWidth="1"/>
    <col min="6661" max="6662" width="10.28515625" style="270"/>
    <col min="6663" max="6663" width="39.5703125" style="270" customWidth="1"/>
    <col min="6664" max="6912" width="10.28515625" style="270"/>
    <col min="6913" max="6913" width="29.5703125" style="270" customWidth="1"/>
    <col min="6914" max="6915" width="10.28515625" style="270"/>
    <col min="6916" max="6916" width="30" style="270" customWidth="1"/>
    <col min="6917" max="6918" width="10.28515625" style="270"/>
    <col min="6919" max="6919" width="39.5703125" style="270" customWidth="1"/>
    <col min="6920" max="7168" width="10.28515625" style="270"/>
    <col min="7169" max="7169" width="29.5703125" style="270" customWidth="1"/>
    <col min="7170" max="7171" width="10.28515625" style="270"/>
    <col min="7172" max="7172" width="30" style="270" customWidth="1"/>
    <col min="7173" max="7174" width="10.28515625" style="270"/>
    <col min="7175" max="7175" width="39.5703125" style="270" customWidth="1"/>
    <col min="7176" max="7424" width="10.28515625" style="270"/>
    <col min="7425" max="7425" width="29.5703125" style="270" customWidth="1"/>
    <col min="7426" max="7427" width="10.28515625" style="270"/>
    <col min="7428" max="7428" width="30" style="270" customWidth="1"/>
    <col min="7429" max="7430" width="10.28515625" style="270"/>
    <col min="7431" max="7431" width="39.5703125" style="270" customWidth="1"/>
    <col min="7432" max="7680" width="10.28515625" style="270"/>
    <col min="7681" max="7681" width="29.5703125" style="270" customWidth="1"/>
    <col min="7682" max="7683" width="10.28515625" style="270"/>
    <col min="7684" max="7684" width="30" style="270" customWidth="1"/>
    <col min="7685" max="7686" width="10.28515625" style="270"/>
    <col min="7687" max="7687" width="39.5703125" style="270" customWidth="1"/>
    <col min="7688" max="7936" width="10.28515625" style="270"/>
    <col min="7937" max="7937" width="29.5703125" style="270" customWidth="1"/>
    <col min="7938" max="7939" width="10.28515625" style="270"/>
    <col min="7940" max="7940" width="30" style="270" customWidth="1"/>
    <col min="7941" max="7942" width="10.28515625" style="270"/>
    <col min="7943" max="7943" width="39.5703125" style="270" customWidth="1"/>
    <col min="7944" max="8192" width="10.28515625" style="270"/>
    <col min="8193" max="8193" width="29.5703125" style="270" customWidth="1"/>
    <col min="8194" max="8195" width="10.28515625" style="270"/>
    <col min="8196" max="8196" width="30" style="270" customWidth="1"/>
    <col min="8197" max="8198" width="10.28515625" style="270"/>
    <col min="8199" max="8199" width="39.5703125" style="270" customWidth="1"/>
    <col min="8200" max="8448" width="10.28515625" style="270"/>
    <col min="8449" max="8449" width="29.5703125" style="270" customWidth="1"/>
    <col min="8450" max="8451" width="10.28515625" style="270"/>
    <col min="8452" max="8452" width="30" style="270" customWidth="1"/>
    <col min="8453" max="8454" width="10.28515625" style="270"/>
    <col min="8455" max="8455" width="39.5703125" style="270" customWidth="1"/>
    <col min="8456" max="8704" width="10.28515625" style="270"/>
    <col min="8705" max="8705" width="29.5703125" style="270" customWidth="1"/>
    <col min="8706" max="8707" width="10.28515625" style="270"/>
    <col min="8708" max="8708" width="30" style="270" customWidth="1"/>
    <col min="8709" max="8710" width="10.28515625" style="270"/>
    <col min="8711" max="8711" width="39.5703125" style="270" customWidth="1"/>
    <col min="8712" max="8960" width="10.28515625" style="270"/>
    <col min="8961" max="8961" width="29.5703125" style="270" customWidth="1"/>
    <col min="8962" max="8963" width="10.28515625" style="270"/>
    <col min="8964" max="8964" width="30" style="270" customWidth="1"/>
    <col min="8965" max="8966" width="10.28515625" style="270"/>
    <col min="8967" max="8967" width="39.5703125" style="270" customWidth="1"/>
    <col min="8968" max="9216" width="10.28515625" style="270"/>
    <col min="9217" max="9217" width="29.5703125" style="270" customWidth="1"/>
    <col min="9218" max="9219" width="10.28515625" style="270"/>
    <col min="9220" max="9220" width="30" style="270" customWidth="1"/>
    <col min="9221" max="9222" width="10.28515625" style="270"/>
    <col min="9223" max="9223" width="39.5703125" style="270" customWidth="1"/>
    <col min="9224" max="9472" width="10.28515625" style="270"/>
    <col min="9473" max="9473" width="29.5703125" style="270" customWidth="1"/>
    <col min="9474" max="9475" width="10.28515625" style="270"/>
    <col min="9476" max="9476" width="30" style="270" customWidth="1"/>
    <col min="9477" max="9478" width="10.28515625" style="270"/>
    <col min="9479" max="9479" width="39.5703125" style="270" customWidth="1"/>
    <col min="9480" max="9728" width="10.28515625" style="270"/>
    <col min="9729" max="9729" width="29.5703125" style="270" customWidth="1"/>
    <col min="9730" max="9731" width="10.28515625" style="270"/>
    <col min="9732" max="9732" width="30" style="270" customWidth="1"/>
    <col min="9733" max="9734" width="10.28515625" style="270"/>
    <col min="9735" max="9735" width="39.5703125" style="270" customWidth="1"/>
    <col min="9736" max="9984" width="10.28515625" style="270"/>
    <col min="9985" max="9985" width="29.5703125" style="270" customWidth="1"/>
    <col min="9986" max="9987" width="10.28515625" style="270"/>
    <col min="9988" max="9988" width="30" style="270" customWidth="1"/>
    <col min="9989" max="9990" width="10.28515625" style="270"/>
    <col min="9991" max="9991" width="39.5703125" style="270" customWidth="1"/>
    <col min="9992" max="10240" width="10.28515625" style="270"/>
    <col min="10241" max="10241" width="29.5703125" style="270" customWidth="1"/>
    <col min="10242" max="10243" width="10.28515625" style="270"/>
    <col min="10244" max="10244" width="30" style="270" customWidth="1"/>
    <col min="10245" max="10246" width="10.28515625" style="270"/>
    <col min="10247" max="10247" width="39.5703125" style="270" customWidth="1"/>
    <col min="10248" max="10496" width="10.28515625" style="270"/>
    <col min="10497" max="10497" width="29.5703125" style="270" customWidth="1"/>
    <col min="10498" max="10499" width="10.28515625" style="270"/>
    <col min="10500" max="10500" width="30" style="270" customWidth="1"/>
    <col min="10501" max="10502" width="10.28515625" style="270"/>
    <col min="10503" max="10503" width="39.5703125" style="270" customWidth="1"/>
    <col min="10504" max="10752" width="10.28515625" style="270"/>
    <col min="10753" max="10753" width="29.5703125" style="270" customWidth="1"/>
    <col min="10754" max="10755" width="10.28515625" style="270"/>
    <col min="10756" max="10756" width="30" style="270" customWidth="1"/>
    <col min="10757" max="10758" width="10.28515625" style="270"/>
    <col min="10759" max="10759" width="39.5703125" style="270" customWidth="1"/>
    <col min="10760" max="11008" width="10.28515625" style="270"/>
    <col min="11009" max="11009" width="29.5703125" style="270" customWidth="1"/>
    <col min="11010" max="11011" width="10.28515625" style="270"/>
    <col min="11012" max="11012" width="30" style="270" customWidth="1"/>
    <col min="11013" max="11014" width="10.28515625" style="270"/>
    <col min="11015" max="11015" width="39.5703125" style="270" customWidth="1"/>
    <col min="11016" max="11264" width="10.28515625" style="270"/>
    <col min="11265" max="11265" width="29.5703125" style="270" customWidth="1"/>
    <col min="11266" max="11267" width="10.28515625" style="270"/>
    <col min="11268" max="11268" width="30" style="270" customWidth="1"/>
    <col min="11269" max="11270" width="10.28515625" style="270"/>
    <col min="11271" max="11271" width="39.5703125" style="270" customWidth="1"/>
    <col min="11272" max="11520" width="10.28515625" style="270"/>
    <col min="11521" max="11521" width="29.5703125" style="270" customWidth="1"/>
    <col min="11522" max="11523" width="10.28515625" style="270"/>
    <col min="11524" max="11524" width="30" style="270" customWidth="1"/>
    <col min="11525" max="11526" width="10.28515625" style="270"/>
    <col min="11527" max="11527" width="39.5703125" style="270" customWidth="1"/>
    <col min="11528" max="11776" width="10.28515625" style="270"/>
    <col min="11777" max="11777" width="29.5703125" style="270" customWidth="1"/>
    <col min="11778" max="11779" width="10.28515625" style="270"/>
    <col min="11780" max="11780" width="30" style="270" customWidth="1"/>
    <col min="11781" max="11782" width="10.28515625" style="270"/>
    <col min="11783" max="11783" width="39.5703125" style="270" customWidth="1"/>
    <col min="11784" max="12032" width="10.28515625" style="270"/>
    <col min="12033" max="12033" width="29.5703125" style="270" customWidth="1"/>
    <col min="12034" max="12035" width="10.28515625" style="270"/>
    <col min="12036" max="12036" width="30" style="270" customWidth="1"/>
    <col min="12037" max="12038" width="10.28515625" style="270"/>
    <col min="12039" max="12039" width="39.5703125" style="270" customWidth="1"/>
    <col min="12040" max="12288" width="10.28515625" style="270"/>
    <col min="12289" max="12289" width="29.5703125" style="270" customWidth="1"/>
    <col min="12290" max="12291" width="10.28515625" style="270"/>
    <col min="12292" max="12292" width="30" style="270" customWidth="1"/>
    <col min="12293" max="12294" width="10.28515625" style="270"/>
    <col min="12295" max="12295" width="39.5703125" style="270" customWidth="1"/>
    <col min="12296" max="12544" width="10.28515625" style="270"/>
    <col min="12545" max="12545" width="29.5703125" style="270" customWidth="1"/>
    <col min="12546" max="12547" width="10.28515625" style="270"/>
    <col min="12548" max="12548" width="30" style="270" customWidth="1"/>
    <col min="12549" max="12550" width="10.28515625" style="270"/>
    <col min="12551" max="12551" width="39.5703125" style="270" customWidth="1"/>
    <col min="12552" max="12800" width="10.28515625" style="270"/>
    <col min="12801" max="12801" width="29.5703125" style="270" customWidth="1"/>
    <col min="12802" max="12803" width="10.28515625" style="270"/>
    <col min="12804" max="12804" width="30" style="270" customWidth="1"/>
    <col min="12805" max="12806" width="10.28515625" style="270"/>
    <col min="12807" max="12807" width="39.5703125" style="270" customWidth="1"/>
    <col min="12808" max="13056" width="10.28515625" style="270"/>
    <col min="13057" max="13057" width="29.5703125" style="270" customWidth="1"/>
    <col min="13058" max="13059" width="10.28515625" style="270"/>
    <col min="13060" max="13060" width="30" style="270" customWidth="1"/>
    <col min="13061" max="13062" width="10.28515625" style="270"/>
    <col min="13063" max="13063" width="39.5703125" style="270" customWidth="1"/>
    <col min="13064" max="13312" width="10.28515625" style="270"/>
    <col min="13313" max="13313" width="29.5703125" style="270" customWidth="1"/>
    <col min="13314" max="13315" width="10.28515625" style="270"/>
    <col min="13316" max="13316" width="30" style="270" customWidth="1"/>
    <col min="13317" max="13318" width="10.28515625" style="270"/>
    <col min="13319" max="13319" width="39.5703125" style="270" customWidth="1"/>
    <col min="13320" max="13568" width="10.28515625" style="270"/>
    <col min="13569" max="13569" width="29.5703125" style="270" customWidth="1"/>
    <col min="13570" max="13571" width="10.28515625" style="270"/>
    <col min="13572" max="13572" width="30" style="270" customWidth="1"/>
    <col min="13573" max="13574" width="10.28515625" style="270"/>
    <col min="13575" max="13575" width="39.5703125" style="270" customWidth="1"/>
    <col min="13576" max="13824" width="10.28515625" style="270"/>
    <col min="13825" max="13825" width="29.5703125" style="270" customWidth="1"/>
    <col min="13826" max="13827" width="10.28515625" style="270"/>
    <col min="13828" max="13828" width="30" style="270" customWidth="1"/>
    <col min="13829" max="13830" width="10.28515625" style="270"/>
    <col min="13831" max="13831" width="39.5703125" style="270" customWidth="1"/>
    <col min="13832" max="14080" width="10.28515625" style="270"/>
    <col min="14081" max="14081" width="29.5703125" style="270" customWidth="1"/>
    <col min="14082" max="14083" width="10.28515625" style="270"/>
    <col min="14084" max="14084" width="30" style="270" customWidth="1"/>
    <col min="14085" max="14086" width="10.28515625" style="270"/>
    <col min="14087" max="14087" width="39.5703125" style="270" customWidth="1"/>
    <col min="14088" max="14336" width="10.28515625" style="270"/>
    <col min="14337" max="14337" width="29.5703125" style="270" customWidth="1"/>
    <col min="14338" max="14339" width="10.28515625" style="270"/>
    <col min="14340" max="14340" width="30" style="270" customWidth="1"/>
    <col min="14341" max="14342" width="10.28515625" style="270"/>
    <col min="14343" max="14343" width="39.5703125" style="270" customWidth="1"/>
    <col min="14344" max="14592" width="10.28515625" style="270"/>
    <col min="14593" max="14593" width="29.5703125" style="270" customWidth="1"/>
    <col min="14594" max="14595" width="10.28515625" style="270"/>
    <col min="14596" max="14596" width="30" style="270" customWidth="1"/>
    <col min="14597" max="14598" width="10.28515625" style="270"/>
    <col min="14599" max="14599" width="39.5703125" style="270" customWidth="1"/>
    <col min="14600" max="14848" width="10.28515625" style="270"/>
    <col min="14849" max="14849" width="29.5703125" style="270" customWidth="1"/>
    <col min="14850" max="14851" width="10.28515625" style="270"/>
    <col min="14852" max="14852" width="30" style="270" customWidth="1"/>
    <col min="14853" max="14854" width="10.28515625" style="270"/>
    <col min="14855" max="14855" width="39.5703125" style="270" customWidth="1"/>
    <col min="14856" max="15104" width="10.28515625" style="270"/>
    <col min="15105" max="15105" width="29.5703125" style="270" customWidth="1"/>
    <col min="15106" max="15107" width="10.28515625" style="270"/>
    <col min="15108" max="15108" width="30" style="270" customWidth="1"/>
    <col min="15109" max="15110" width="10.28515625" style="270"/>
    <col min="15111" max="15111" width="39.5703125" style="270" customWidth="1"/>
    <col min="15112" max="15360" width="10.28515625" style="270"/>
    <col min="15361" max="15361" width="29.5703125" style="270" customWidth="1"/>
    <col min="15362" max="15363" width="10.28515625" style="270"/>
    <col min="15364" max="15364" width="30" style="270" customWidth="1"/>
    <col min="15365" max="15366" width="10.28515625" style="270"/>
    <col min="15367" max="15367" width="39.5703125" style="270" customWidth="1"/>
    <col min="15368" max="15616" width="10.28515625" style="270"/>
    <col min="15617" max="15617" width="29.5703125" style="270" customWidth="1"/>
    <col min="15618" max="15619" width="10.28515625" style="270"/>
    <col min="15620" max="15620" width="30" style="270" customWidth="1"/>
    <col min="15621" max="15622" width="10.28515625" style="270"/>
    <col min="15623" max="15623" width="39.5703125" style="270" customWidth="1"/>
    <col min="15624" max="15872" width="10.28515625" style="270"/>
    <col min="15873" max="15873" width="29.5703125" style="270" customWidth="1"/>
    <col min="15874" max="15875" width="10.28515625" style="270"/>
    <col min="15876" max="15876" width="30" style="270" customWidth="1"/>
    <col min="15877" max="15878" width="10.28515625" style="270"/>
    <col min="15879" max="15879" width="39.5703125" style="270" customWidth="1"/>
    <col min="15880" max="16128" width="10.28515625" style="270"/>
    <col min="16129" max="16129" width="29.5703125" style="270" customWidth="1"/>
    <col min="16130" max="16131" width="10.28515625" style="270"/>
    <col min="16132" max="16132" width="30" style="270" customWidth="1"/>
    <col min="16133" max="16134" width="10.28515625" style="270"/>
    <col min="16135" max="16135" width="39.5703125" style="270" customWidth="1"/>
    <col min="16136" max="16384" width="10.28515625" style="270"/>
  </cols>
  <sheetData>
    <row r="1" spans="1:8">
      <c r="A1" s="309" t="s">
        <v>222</v>
      </c>
      <c r="B1" s="56"/>
      <c r="C1" s="56"/>
      <c r="D1" s="56" t="s">
        <v>223</v>
      </c>
      <c r="E1" s="56"/>
      <c r="F1" s="56"/>
      <c r="G1" s="56"/>
      <c r="H1" s="56"/>
    </row>
    <row r="2" spans="1:8">
      <c r="A2" s="56"/>
      <c r="B2" s="56"/>
      <c r="C2" s="56"/>
      <c r="D2" s="56"/>
      <c r="E2" s="56"/>
      <c r="F2" s="56"/>
      <c r="G2" s="56"/>
      <c r="H2" s="56"/>
    </row>
    <row r="3" spans="1:8">
      <c r="A3" s="271"/>
      <c r="B3" s="272" t="s">
        <v>224</v>
      </c>
      <c r="C3" s="56"/>
      <c r="D3" s="271"/>
      <c r="E3" s="272" t="s">
        <v>225</v>
      </c>
      <c r="F3" s="56"/>
      <c r="G3" s="271"/>
      <c r="H3" s="272" t="s">
        <v>226</v>
      </c>
    </row>
    <row r="4" spans="1:8">
      <c r="A4" s="273" t="s">
        <v>227</v>
      </c>
      <c r="B4" s="274">
        <v>40.5</v>
      </c>
      <c r="C4" s="174"/>
      <c r="D4" s="273" t="s">
        <v>228</v>
      </c>
      <c r="E4" s="274">
        <v>52.3</v>
      </c>
      <c r="F4" s="174"/>
      <c r="G4" s="273" t="s">
        <v>227</v>
      </c>
      <c r="H4" s="274">
        <v>19</v>
      </c>
    </row>
    <row r="5" spans="1:8">
      <c r="A5" s="273" t="s">
        <v>228</v>
      </c>
      <c r="B5" s="274">
        <v>41.1</v>
      </c>
      <c r="C5" s="174"/>
      <c r="D5" s="273" t="s">
        <v>227</v>
      </c>
      <c r="E5" s="274">
        <v>57.9</v>
      </c>
      <c r="F5" s="174"/>
      <c r="G5" s="273" t="s">
        <v>229</v>
      </c>
      <c r="H5" s="274">
        <v>30</v>
      </c>
    </row>
    <row r="6" spans="1:8">
      <c r="A6" s="273" t="s">
        <v>230</v>
      </c>
      <c r="B6" s="274">
        <v>46.3</v>
      </c>
      <c r="C6" s="174"/>
      <c r="D6" s="273" t="s">
        <v>230</v>
      </c>
      <c r="E6" s="274">
        <v>62.5</v>
      </c>
      <c r="F6" s="174"/>
      <c r="G6" s="273" t="s">
        <v>228</v>
      </c>
      <c r="H6" s="274">
        <v>30.1</v>
      </c>
    </row>
    <row r="7" spans="1:8">
      <c r="A7" s="273" t="s">
        <v>231</v>
      </c>
      <c r="B7" s="274">
        <v>48.9</v>
      </c>
      <c r="C7" s="174"/>
      <c r="D7" s="273" t="s">
        <v>232</v>
      </c>
      <c r="E7" s="274">
        <v>63.2</v>
      </c>
      <c r="F7" s="174"/>
      <c r="G7" s="273" t="s">
        <v>233</v>
      </c>
      <c r="H7" s="274">
        <v>30.8</v>
      </c>
    </row>
    <row r="8" spans="1:8">
      <c r="A8" s="273" t="s">
        <v>229</v>
      </c>
      <c r="B8" s="274">
        <v>50.3</v>
      </c>
      <c r="C8" s="174"/>
      <c r="D8" s="273" t="s">
        <v>234</v>
      </c>
      <c r="E8" s="274">
        <v>64.7</v>
      </c>
      <c r="F8" s="174"/>
      <c r="G8" s="273" t="s">
        <v>235</v>
      </c>
      <c r="H8" s="274">
        <v>31</v>
      </c>
    </row>
    <row r="9" spans="1:8">
      <c r="A9" s="273" t="s">
        <v>235</v>
      </c>
      <c r="B9" s="274">
        <v>52.1</v>
      </c>
      <c r="C9" s="174"/>
      <c r="D9" s="273" t="s">
        <v>231</v>
      </c>
      <c r="E9" s="274">
        <v>65.8</v>
      </c>
      <c r="F9" s="174"/>
      <c r="G9" s="273" t="s">
        <v>230</v>
      </c>
      <c r="H9" s="274">
        <v>32.299999999999997</v>
      </c>
    </row>
    <row r="10" spans="1:8">
      <c r="A10" s="273" t="s">
        <v>232</v>
      </c>
      <c r="B10" s="274">
        <v>52.2</v>
      </c>
      <c r="C10" s="174"/>
      <c r="D10" s="273" t="s">
        <v>229</v>
      </c>
      <c r="E10" s="274">
        <v>68.400000000000006</v>
      </c>
      <c r="F10" s="174"/>
      <c r="G10" s="273" t="s">
        <v>236</v>
      </c>
      <c r="H10" s="274">
        <v>32.5</v>
      </c>
    </row>
    <row r="11" spans="1:8">
      <c r="A11" s="273" t="s">
        <v>234</v>
      </c>
      <c r="B11" s="274">
        <v>53.7</v>
      </c>
      <c r="C11" s="174"/>
      <c r="D11" s="273" t="s">
        <v>237</v>
      </c>
      <c r="E11" s="274">
        <v>68.400000000000006</v>
      </c>
      <c r="F11" s="174"/>
      <c r="G11" s="273" t="s">
        <v>231</v>
      </c>
      <c r="H11" s="274">
        <v>33.700000000000003</v>
      </c>
    </row>
    <row r="12" spans="1:8">
      <c r="A12" s="273" t="s">
        <v>233</v>
      </c>
      <c r="B12" s="274">
        <v>54</v>
      </c>
      <c r="C12" s="174"/>
      <c r="D12" s="275" t="s">
        <v>238</v>
      </c>
      <c r="E12" s="276">
        <v>70.2</v>
      </c>
      <c r="F12" s="174"/>
      <c r="G12" s="273" t="s">
        <v>239</v>
      </c>
      <c r="H12" s="274">
        <v>38.200000000000003</v>
      </c>
    </row>
    <row r="13" spans="1:8">
      <c r="A13" s="273" t="s">
        <v>236</v>
      </c>
      <c r="B13" s="274">
        <v>54.2</v>
      </c>
      <c r="C13" s="174"/>
      <c r="D13" s="273" t="s">
        <v>240</v>
      </c>
      <c r="E13" s="274">
        <v>71.3</v>
      </c>
      <c r="F13" s="174"/>
      <c r="G13" s="273" t="s">
        <v>232</v>
      </c>
      <c r="H13" s="274">
        <v>39.200000000000003</v>
      </c>
    </row>
    <row r="14" spans="1:8">
      <c r="A14" s="273" t="s">
        <v>239</v>
      </c>
      <c r="B14" s="274">
        <v>54.4</v>
      </c>
      <c r="C14" s="174"/>
      <c r="D14" s="273" t="s">
        <v>241</v>
      </c>
      <c r="E14" s="274">
        <v>71.599999999999994</v>
      </c>
      <c r="F14" s="174"/>
      <c r="G14" s="273" t="s">
        <v>234</v>
      </c>
      <c r="H14" s="274">
        <v>41.1</v>
      </c>
    </row>
    <row r="15" spans="1:8">
      <c r="A15" s="273" t="s">
        <v>242</v>
      </c>
      <c r="B15" s="274">
        <v>58.7</v>
      </c>
      <c r="C15" s="174"/>
      <c r="D15" s="273" t="s">
        <v>242</v>
      </c>
      <c r="E15" s="274">
        <v>71.8</v>
      </c>
      <c r="F15" s="174"/>
      <c r="G15" s="273" t="s">
        <v>241</v>
      </c>
      <c r="H15" s="274">
        <v>44.2</v>
      </c>
    </row>
    <row r="16" spans="1:8">
      <c r="A16" s="273" t="s">
        <v>241</v>
      </c>
      <c r="B16" s="274">
        <v>58.8</v>
      </c>
      <c r="C16" s="174"/>
      <c r="D16" s="273" t="s">
        <v>235</v>
      </c>
      <c r="E16" s="274">
        <v>72.099999999999994</v>
      </c>
      <c r="F16" s="174"/>
      <c r="G16" s="273" t="s">
        <v>242</v>
      </c>
      <c r="H16" s="274">
        <v>44.4</v>
      </c>
    </row>
    <row r="17" spans="1:8">
      <c r="A17" s="273" t="s">
        <v>240</v>
      </c>
      <c r="B17" s="274">
        <v>59.2</v>
      </c>
      <c r="C17" s="174"/>
      <c r="D17" s="273" t="s">
        <v>243</v>
      </c>
      <c r="E17" s="274">
        <v>72.400000000000006</v>
      </c>
      <c r="F17" s="174"/>
      <c r="G17" s="273" t="s">
        <v>240</v>
      </c>
      <c r="H17" s="274">
        <v>46</v>
      </c>
    </row>
    <row r="18" spans="1:8">
      <c r="A18" s="273" t="s">
        <v>243</v>
      </c>
      <c r="B18" s="274">
        <v>60.3</v>
      </c>
      <c r="C18" s="174"/>
      <c r="D18" s="273" t="s">
        <v>233</v>
      </c>
      <c r="E18" s="274">
        <v>72.8</v>
      </c>
      <c r="F18" s="174"/>
      <c r="G18" s="273" t="s">
        <v>244</v>
      </c>
      <c r="H18" s="274">
        <v>46.4</v>
      </c>
    </row>
    <row r="19" spans="1:8">
      <c r="A19" s="273" t="s">
        <v>237</v>
      </c>
      <c r="B19" s="274">
        <v>60.4</v>
      </c>
      <c r="C19" s="174"/>
      <c r="D19" s="273" t="s">
        <v>245</v>
      </c>
      <c r="E19" s="274">
        <v>73.7</v>
      </c>
      <c r="F19" s="174"/>
      <c r="G19" s="273" t="s">
        <v>243</v>
      </c>
      <c r="H19" s="274">
        <v>46.6</v>
      </c>
    </row>
    <row r="20" spans="1:8">
      <c r="A20" s="273" t="s">
        <v>245</v>
      </c>
      <c r="B20" s="274">
        <v>60.7</v>
      </c>
      <c r="C20" s="174"/>
      <c r="D20" s="273" t="s">
        <v>239</v>
      </c>
      <c r="E20" s="274">
        <v>74</v>
      </c>
      <c r="F20" s="174"/>
      <c r="G20" s="273" t="s">
        <v>245</v>
      </c>
      <c r="H20" s="274">
        <v>47.8</v>
      </c>
    </row>
    <row r="21" spans="1:8">
      <c r="A21" s="276" t="s">
        <v>238</v>
      </c>
      <c r="B21" s="276">
        <v>63.1</v>
      </c>
      <c r="C21" s="174"/>
      <c r="D21" s="273" t="s">
        <v>246</v>
      </c>
      <c r="E21" s="274">
        <v>74.599999999999994</v>
      </c>
      <c r="F21" s="174"/>
      <c r="G21" s="273" t="s">
        <v>237</v>
      </c>
      <c r="H21" s="274">
        <v>51.2</v>
      </c>
    </row>
    <row r="22" spans="1:8">
      <c r="A22" s="273" t="s">
        <v>244</v>
      </c>
      <c r="B22" s="274">
        <v>65.099999999999994</v>
      </c>
      <c r="C22" s="174"/>
      <c r="D22" s="273" t="s">
        <v>247</v>
      </c>
      <c r="E22" s="274">
        <v>76.2</v>
      </c>
      <c r="F22" s="174"/>
      <c r="G22" s="273" t="s">
        <v>248</v>
      </c>
      <c r="H22" s="274">
        <v>51.7</v>
      </c>
    </row>
    <row r="23" spans="1:8">
      <c r="A23" s="273" t="s">
        <v>246</v>
      </c>
      <c r="B23" s="274">
        <v>65.3</v>
      </c>
      <c r="C23" s="174"/>
      <c r="D23" s="273" t="s">
        <v>236</v>
      </c>
      <c r="E23" s="274">
        <v>76.5</v>
      </c>
      <c r="F23" s="174"/>
      <c r="G23" s="273" t="s">
        <v>246</v>
      </c>
      <c r="H23" s="274">
        <v>54.4</v>
      </c>
    </row>
    <row r="24" spans="1:8">
      <c r="A24" s="273" t="s">
        <v>248</v>
      </c>
      <c r="B24" s="274">
        <v>65.400000000000006</v>
      </c>
      <c r="C24" s="174"/>
      <c r="D24" s="273" t="s">
        <v>248</v>
      </c>
      <c r="E24" s="274">
        <v>79.099999999999994</v>
      </c>
      <c r="F24" s="174"/>
      <c r="G24" s="277" t="s">
        <v>238</v>
      </c>
      <c r="H24" s="277">
        <v>55.5</v>
      </c>
    </row>
    <row r="25" spans="1:8">
      <c r="A25" s="273" t="s">
        <v>247</v>
      </c>
      <c r="B25" s="274">
        <v>67.7</v>
      </c>
      <c r="C25" s="174"/>
      <c r="D25" s="273" t="s">
        <v>249</v>
      </c>
      <c r="E25" s="274">
        <v>80.8</v>
      </c>
      <c r="F25" s="174"/>
      <c r="G25" s="273" t="s">
        <v>247</v>
      </c>
      <c r="H25" s="274">
        <v>58.1</v>
      </c>
    </row>
    <row r="26" spans="1:8">
      <c r="A26" s="273" t="s">
        <v>250</v>
      </c>
      <c r="B26" s="274">
        <v>70.7</v>
      </c>
      <c r="C26" s="174"/>
      <c r="D26" s="273" t="s">
        <v>250</v>
      </c>
      <c r="E26" s="274">
        <v>81.099999999999994</v>
      </c>
      <c r="F26" s="174"/>
      <c r="G26" s="273" t="s">
        <v>250</v>
      </c>
      <c r="H26" s="274">
        <v>59.4</v>
      </c>
    </row>
    <row r="27" spans="1:8">
      <c r="A27" s="273" t="s">
        <v>251</v>
      </c>
      <c r="B27" s="274">
        <v>71.400000000000006</v>
      </c>
      <c r="C27" s="174"/>
      <c r="D27" s="275" t="s">
        <v>252</v>
      </c>
      <c r="E27" s="276">
        <v>81.7</v>
      </c>
      <c r="F27" s="174"/>
      <c r="G27" s="273" t="s">
        <v>249</v>
      </c>
      <c r="H27" s="274">
        <v>60.3</v>
      </c>
    </row>
    <row r="28" spans="1:8">
      <c r="A28" s="278" t="s">
        <v>252</v>
      </c>
      <c r="B28" s="278">
        <v>75.2</v>
      </c>
      <c r="C28" s="56"/>
      <c r="D28" s="273" t="s">
        <v>253</v>
      </c>
      <c r="E28" s="274">
        <v>85.5</v>
      </c>
      <c r="F28" s="56"/>
      <c r="G28" s="279" t="s">
        <v>252</v>
      </c>
      <c r="H28" s="278">
        <v>68.8</v>
      </c>
    </row>
    <row r="29" spans="1:8">
      <c r="A29" s="273" t="s">
        <v>253</v>
      </c>
      <c r="B29" s="274">
        <v>77.900000000000006</v>
      </c>
      <c r="C29" s="56"/>
      <c r="D29" s="273" t="s">
        <v>244</v>
      </c>
      <c r="E29" s="274">
        <v>85.9</v>
      </c>
      <c r="F29" s="56"/>
      <c r="G29" s="273" t="s">
        <v>253</v>
      </c>
      <c r="H29" s="274">
        <v>69.900000000000006</v>
      </c>
    </row>
    <row r="30" spans="1:8">
      <c r="A30" s="269"/>
      <c r="B30" s="280"/>
      <c r="C30" s="56"/>
      <c r="D30" s="269"/>
      <c r="E30" s="280"/>
      <c r="F30" s="56"/>
      <c r="G30" s="269"/>
      <c r="H30" s="280"/>
    </row>
    <row r="31" spans="1:8">
      <c r="C31" s="56"/>
      <c r="F31" s="56"/>
    </row>
    <row r="32" spans="1:8">
      <c r="C32" s="56"/>
      <c r="F32" s="56"/>
    </row>
    <row r="33" spans="1:10">
      <c r="A33" s="270">
        <v>2017</v>
      </c>
    </row>
    <row r="35" spans="1:10" s="286" customFormat="1">
      <c r="A35" s="281"/>
      <c r="B35" s="282" t="s">
        <v>29</v>
      </c>
      <c r="C35" s="283"/>
      <c r="D35" s="284"/>
      <c r="E35" s="282" t="s">
        <v>26</v>
      </c>
      <c r="F35" s="283"/>
      <c r="G35" s="285"/>
      <c r="H35" s="283" t="s">
        <v>27</v>
      </c>
      <c r="J35" s="287"/>
    </row>
    <row r="36" spans="1:10" s="286" customFormat="1">
      <c r="A36" s="283" t="s">
        <v>228</v>
      </c>
      <c r="B36" s="283">
        <v>38.299999999999997</v>
      </c>
      <c r="C36" s="283"/>
      <c r="D36" s="285" t="s">
        <v>228</v>
      </c>
      <c r="E36" s="283">
        <v>49.2</v>
      </c>
      <c r="F36" s="283"/>
      <c r="G36" s="285" t="s">
        <v>227</v>
      </c>
      <c r="H36" s="283">
        <v>17.2</v>
      </c>
      <c r="J36" s="287"/>
    </row>
    <row r="37" spans="1:10" s="286" customFormat="1">
      <c r="A37" s="283" t="s">
        <v>227</v>
      </c>
      <c r="B37" s="283">
        <v>39.799999999999997</v>
      </c>
      <c r="C37" s="283"/>
      <c r="D37" s="285" t="s">
        <v>227</v>
      </c>
      <c r="E37" s="283">
        <v>58.4</v>
      </c>
      <c r="F37" s="283"/>
      <c r="G37" s="285" t="s">
        <v>228</v>
      </c>
      <c r="H37" s="283">
        <v>27</v>
      </c>
      <c r="J37" s="287"/>
    </row>
    <row r="38" spans="1:10" s="286" customFormat="1">
      <c r="A38" s="283" t="s">
        <v>230</v>
      </c>
      <c r="B38" s="283">
        <v>44.5</v>
      </c>
      <c r="C38" s="283"/>
      <c r="D38" s="285" t="s">
        <v>230</v>
      </c>
      <c r="E38" s="283">
        <v>59.6</v>
      </c>
      <c r="F38" s="283"/>
      <c r="G38" s="285" t="s">
        <v>233</v>
      </c>
      <c r="H38" s="283">
        <v>27.3</v>
      </c>
      <c r="J38" s="287"/>
    </row>
    <row r="39" spans="1:10" s="286" customFormat="1">
      <c r="A39" s="283" t="s">
        <v>229</v>
      </c>
      <c r="B39" s="283">
        <v>48.3</v>
      </c>
      <c r="C39" s="283"/>
      <c r="D39" s="285" t="s">
        <v>232</v>
      </c>
      <c r="E39" s="283">
        <v>60.9</v>
      </c>
      <c r="F39" s="283"/>
      <c r="G39" s="285" t="s">
        <v>229</v>
      </c>
      <c r="H39" s="283">
        <v>27.8</v>
      </c>
      <c r="J39" s="287"/>
    </row>
    <row r="40" spans="1:10" s="286" customFormat="1">
      <c r="A40" s="283" t="s">
        <v>231</v>
      </c>
      <c r="B40" s="283">
        <v>48.3</v>
      </c>
      <c r="C40" s="283"/>
      <c r="D40" s="285" t="s">
        <v>234</v>
      </c>
      <c r="E40" s="283">
        <v>63.3</v>
      </c>
      <c r="F40" s="283"/>
      <c r="G40" s="285" t="s">
        <v>235</v>
      </c>
      <c r="H40" s="283">
        <v>29.4</v>
      </c>
      <c r="J40" s="287"/>
    </row>
    <row r="41" spans="1:10" s="286" customFormat="1">
      <c r="A41" s="283" t="s">
        <v>232</v>
      </c>
      <c r="B41" s="283">
        <v>50.5</v>
      </c>
      <c r="C41" s="283"/>
      <c r="D41" s="285" t="s">
        <v>231</v>
      </c>
      <c r="E41" s="283">
        <v>64</v>
      </c>
      <c r="F41" s="283"/>
      <c r="G41" s="285" t="s">
        <v>230</v>
      </c>
      <c r="H41" s="283">
        <v>30.8</v>
      </c>
      <c r="J41" s="287"/>
    </row>
    <row r="42" spans="1:10" s="286" customFormat="1">
      <c r="A42" s="283" t="s">
        <v>235</v>
      </c>
      <c r="B42" s="283">
        <v>51.3</v>
      </c>
      <c r="C42" s="283"/>
      <c r="D42" s="285" t="s">
        <v>237</v>
      </c>
      <c r="E42" s="283">
        <v>65.7</v>
      </c>
      <c r="F42" s="283"/>
      <c r="G42" s="285" t="s">
        <v>236</v>
      </c>
      <c r="H42" s="283">
        <v>31.5</v>
      </c>
      <c r="J42" s="287"/>
    </row>
    <row r="43" spans="1:10" s="286" customFormat="1">
      <c r="A43" s="283" t="s">
        <v>233</v>
      </c>
      <c r="B43" s="283">
        <v>51.3</v>
      </c>
      <c r="C43" s="283"/>
      <c r="D43" s="285" t="s">
        <v>229</v>
      </c>
      <c r="E43" s="283">
        <v>66.400000000000006</v>
      </c>
      <c r="F43" s="283"/>
      <c r="G43" s="285" t="s">
        <v>231</v>
      </c>
      <c r="H43" s="283">
        <v>33.299999999999997</v>
      </c>
      <c r="J43" s="287"/>
    </row>
    <row r="44" spans="1:10" s="286" customFormat="1">
      <c r="A44" s="283" t="s">
        <v>239</v>
      </c>
      <c r="B44" s="283">
        <v>51.7</v>
      </c>
      <c r="C44" s="283"/>
      <c r="D44" s="285" t="s">
        <v>240</v>
      </c>
      <c r="E44" s="283">
        <v>67.599999999999994</v>
      </c>
      <c r="F44" s="283"/>
      <c r="G44" s="285" t="s">
        <v>239</v>
      </c>
      <c r="H44" s="283">
        <v>35.200000000000003</v>
      </c>
      <c r="J44" s="287"/>
    </row>
    <row r="45" spans="1:10" s="286" customFormat="1">
      <c r="A45" s="283" t="s">
        <v>234</v>
      </c>
      <c r="B45" s="283">
        <v>52.2</v>
      </c>
      <c r="C45" s="283"/>
      <c r="D45" s="285" t="s">
        <v>238</v>
      </c>
      <c r="E45" s="283">
        <v>69.7</v>
      </c>
      <c r="F45" s="283"/>
      <c r="G45" s="285" t="s">
        <v>232</v>
      </c>
      <c r="H45" s="283">
        <v>38.1</v>
      </c>
      <c r="J45" s="287"/>
    </row>
    <row r="46" spans="1:10" s="286" customFormat="1">
      <c r="A46" s="283" t="s">
        <v>236</v>
      </c>
      <c r="B46" s="283">
        <v>53</v>
      </c>
      <c r="C46" s="283"/>
      <c r="D46" s="285" t="s">
        <v>241</v>
      </c>
      <c r="E46" s="283">
        <v>70.2</v>
      </c>
      <c r="F46" s="283"/>
      <c r="G46" s="285" t="s">
        <v>234</v>
      </c>
      <c r="H46" s="283">
        <v>39.6</v>
      </c>
      <c r="J46" s="287"/>
    </row>
    <row r="47" spans="1:10" s="286" customFormat="1">
      <c r="A47" s="283" t="s">
        <v>240</v>
      </c>
      <c r="B47" s="283">
        <v>56.2</v>
      </c>
      <c r="C47" s="283"/>
      <c r="D47" s="285" t="s">
        <v>242</v>
      </c>
      <c r="E47" s="283">
        <v>70.3</v>
      </c>
      <c r="F47" s="283"/>
      <c r="G47" s="285" t="s">
        <v>241</v>
      </c>
      <c r="H47" s="283">
        <v>42.3</v>
      </c>
      <c r="J47" s="287"/>
    </row>
    <row r="48" spans="1:10" s="286" customFormat="1">
      <c r="A48" s="283" t="s">
        <v>242</v>
      </c>
      <c r="B48" s="283">
        <v>57.1</v>
      </c>
      <c r="C48" s="283"/>
      <c r="D48" s="285" t="s">
        <v>233</v>
      </c>
      <c r="E48" s="283">
        <v>70.8</v>
      </c>
      <c r="F48" s="283"/>
      <c r="G48" s="285" t="s">
        <v>242</v>
      </c>
      <c r="H48" s="283">
        <v>42.5</v>
      </c>
      <c r="J48" s="287"/>
    </row>
    <row r="49" spans="1:10" s="286" customFormat="1">
      <c r="A49" s="283" t="s">
        <v>241</v>
      </c>
      <c r="B49" s="283">
        <v>57.1</v>
      </c>
      <c r="C49" s="283"/>
      <c r="D49" s="288" t="s">
        <v>243</v>
      </c>
      <c r="E49" s="288">
        <v>71.2</v>
      </c>
      <c r="F49" s="283"/>
      <c r="G49" s="285" t="s">
        <v>244</v>
      </c>
      <c r="H49" s="283">
        <v>43.1</v>
      </c>
      <c r="J49" s="287"/>
    </row>
    <row r="50" spans="1:10" s="286" customFormat="1">
      <c r="A50" s="283" t="s">
        <v>245</v>
      </c>
      <c r="B50" s="283">
        <v>58.2</v>
      </c>
      <c r="C50" s="283"/>
      <c r="D50" s="285" t="s">
        <v>239</v>
      </c>
      <c r="E50" s="283">
        <v>71.5</v>
      </c>
      <c r="F50" s="283"/>
      <c r="G50" s="285" t="s">
        <v>240</v>
      </c>
      <c r="H50" s="283">
        <v>43.7</v>
      </c>
      <c r="J50" s="287"/>
    </row>
    <row r="51" spans="1:10" s="286" customFormat="1">
      <c r="A51" s="283" t="s">
        <v>237</v>
      </c>
      <c r="B51" s="283">
        <v>58.6</v>
      </c>
      <c r="C51" s="283"/>
      <c r="D51" s="285" t="s">
        <v>245</v>
      </c>
      <c r="E51" s="283">
        <v>71.8</v>
      </c>
      <c r="F51" s="283"/>
      <c r="G51" s="285" t="s">
        <v>245</v>
      </c>
      <c r="H51" s="283">
        <v>44.6</v>
      </c>
      <c r="J51" s="287"/>
    </row>
    <row r="52" spans="1:10" s="286" customFormat="1">
      <c r="A52" s="283" t="s">
        <v>243</v>
      </c>
      <c r="B52" s="283">
        <v>58.8</v>
      </c>
      <c r="C52" s="283"/>
      <c r="D52" s="285" t="s">
        <v>235</v>
      </c>
      <c r="E52" s="283">
        <v>71.900000000000006</v>
      </c>
      <c r="F52" s="283"/>
      <c r="G52" s="285" t="s">
        <v>243</v>
      </c>
      <c r="H52" s="283">
        <v>44.7</v>
      </c>
      <c r="J52" s="287"/>
    </row>
    <row r="53" spans="1:10" s="286" customFormat="1">
      <c r="A53" s="283" t="s">
        <v>244</v>
      </c>
      <c r="B53" s="283">
        <v>62.1</v>
      </c>
      <c r="C53" s="283"/>
      <c r="D53" s="285" t="s">
        <v>246</v>
      </c>
      <c r="E53" s="283">
        <v>74.2</v>
      </c>
      <c r="F53" s="283"/>
      <c r="G53" s="285" t="s">
        <v>248</v>
      </c>
      <c r="H53" s="283">
        <v>49.2</v>
      </c>
      <c r="J53" s="287"/>
    </row>
    <row r="54" spans="1:10" s="286" customFormat="1">
      <c r="A54" s="283" t="s">
        <v>248</v>
      </c>
      <c r="B54" s="283">
        <v>62.5</v>
      </c>
      <c r="C54" s="283"/>
      <c r="D54" s="285" t="s">
        <v>236</v>
      </c>
      <c r="E54" s="283">
        <v>74.5</v>
      </c>
      <c r="F54" s="283"/>
      <c r="G54" s="285" t="s">
        <v>237</v>
      </c>
      <c r="H54" s="283">
        <v>50.6</v>
      </c>
      <c r="J54" s="287"/>
    </row>
    <row r="55" spans="1:10" s="286" customFormat="1">
      <c r="A55" s="283" t="s">
        <v>238</v>
      </c>
      <c r="B55" s="283">
        <v>62.5</v>
      </c>
      <c r="C55" s="283"/>
      <c r="D55" s="285" t="s">
        <v>247</v>
      </c>
      <c r="E55" s="283">
        <v>74.7</v>
      </c>
      <c r="F55" s="283"/>
      <c r="G55" s="285" t="s">
        <v>246</v>
      </c>
      <c r="H55" s="283">
        <v>52.3</v>
      </c>
      <c r="J55" s="287"/>
    </row>
    <row r="56" spans="1:10" s="286" customFormat="1">
      <c r="A56" s="283" t="s">
        <v>246</v>
      </c>
      <c r="B56" s="283">
        <v>64.099999999999994</v>
      </c>
      <c r="C56" s="283"/>
      <c r="D56" s="285" t="s">
        <v>248</v>
      </c>
      <c r="E56" s="283">
        <v>76</v>
      </c>
      <c r="F56" s="283"/>
      <c r="G56" s="288" t="s">
        <v>238</v>
      </c>
      <c r="H56" s="288">
        <v>54.7</v>
      </c>
      <c r="J56" s="287"/>
    </row>
    <row r="57" spans="1:10" s="286" customFormat="1">
      <c r="A57" s="283" t="s">
        <v>247</v>
      </c>
      <c r="B57" s="283">
        <v>65.7</v>
      </c>
      <c r="C57" s="283"/>
      <c r="D57" s="288" t="s">
        <v>249</v>
      </c>
      <c r="E57" s="288">
        <v>80.099999999999994</v>
      </c>
      <c r="F57" s="283"/>
      <c r="G57" s="285" t="s">
        <v>247</v>
      </c>
      <c r="H57" s="283">
        <v>55.6</v>
      </c>
      <c r="J57" s="289"/>
    </row>
    <row r="58" spans="1:10" s="286" customFormat="1">
      <c r="A58" s="283" t="s">
        <v>250</v>
      </c>
      <c r="B58" s="283">
        <v>68.900000000000006</v>
      </c>
      <c r="C58" s="283"/>
      <c r="D58" s="285" t="s">
        <v>250</v>
      </c>
      <c r="E58" s="283">
        <v>80.5</v>
      </c>
      <c r="F58" s="283"/>
      <c r="G58" s="285" t="s">
        <v>250</v>
      </c>
      <c r="H58" s="283">
        <v>56.5</v>
      </c>
      <c r="J58" s="287"/>
    </row>
    <row r="59" spans="1:10" s="286" customFormat="1">
      <c r="A59" s="283" t="s">
        <v>249</v>
      </c>
      <c r="B59" s="283">
        <v>70.099999999999994</v>
      </c>
      <c r="C59" s="283"/>
      <c r="D59" s="285" t="s">
        <v>252</v>
      </c>
      <c r="E59" s="283">
        <v>80.7</v>
      </c>
      <c r="F59" s="283"/>
      <c r="G59" s="288" t="s">
        <v>249</v>
      </c>
      <c r="H59" s="288">
        <v>58.4</v>
      </c>
      <c r="J59" s="287"/>
    </row>
    <row r="60" spans="1:10" s="286" customFormat="1">
      <c r="A60" s="283" t="s">
        <v>252</v>
      </c>
      <c r="B60" s="283">
        <v>73.3</v>
      </c>
      <c r="C60" s="283"/>
      <c r="D60" s="285" t="s">
        <v>244</v>
      </c>
      <c r="E60" s="283">
        <v>83.6</v>
      </c>
      <c r="F60" s="283"/>
      <c r="G60" s="285" t="s">
        <v>252</v>
      </c>
      <c r="H60" s="283">
        <v>66.2</v>
      </c>
      <c r="J60" s="289"/>
    </row>
    <row r="61" spans="1:10" s="286" customFormat="1">
      <c r="A61" s="283" t="s">
        <v>253</v>
      </c>
      <c r="B61" s="283">
        <v>76.400000000000006</v>
      </c>
      <c r="C61" s="283"/>
      <c r="D61" s="285" t="s">
        <v>253</v>
      </c>
      <c r="E61" s="283">
        <v>84.4</v>
      </c>
      <c r="F61" s="283"/>
      <c r="G61" s="285" t="s">
        <v>253</v>
      </c>
      <c r="H61" s="283">
        <v>68.2</v>
      </c>
      <c r="J61" s="287"/>
    </row>
    <row r="62" spans="1:10" s="286" customFormat="1">
      <c r="C62" s="283"/>
      <c r="F62" s="283"/>
      <c r="J62" s="287"/>
    </row>
    <row r="63" spans="1:10" s="286" customFormat="1"/>
    <row r="64" spans="1:10" s="286" customFormat="1">
      <c r="A64" s="286" t="s">
        <v>254</v>
      </c>
    </row>
    <row r="65" spans="1:8" s="286" customFormat="1" ht="13.15" customHeight="1">
      <c r="A65" s="270"/>
      <c r="B65" s="270"/>
      <c r="D65" s="270"/>
      <c r="E65" s="270"/>
      <c r="G65" s="270"/>
      <c r="H65" s="270"/>
    </row>
  </sheetData>
  <pageMargins left="0.78740157480314965" right="0.78740157480314965" top="0.98425196850393704" bottom="0.98425196850393704" header="0.51181102362204722" footer="0.51181102362204722"/>
  <pageSetup paperSize="9" scale="87" firstPageNumber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11"/>
  <sheetViews>
    <sheetView zoomScale="80" workbookViewId="0">
      <selection activeCell="A43" sqref="A43"/>
    </sheetView>
  </sheetViews>
  <sheetFormatPr baseColWidth="10" defaultRowHeight="12.75"/>
  <cols>
    <col min="1" max="1" width="11.42578125" style="33"/>
    <col min="2" max="2" width="16.5703125" style="33" customWidth="1"/>
    <col min="3" max="3" width="18.140625" style="33" customWidth="1"/>
    <col min="4" max="4" width="11.42578125" style="33" customWidth="1"/>
    <col min="5" max="5" width="12.28515625" style="33" customWidth="1"/>
    <col min="6" max="257" width="11.42578125" style="33"/>
    <col min="258" max="258" width="16.5703125" style="33" customWidth="1"/>
    <col min="259" max="259" width="18.140625" style="33" customWidth="1"/>
    <col min="260" max="260" width="11.42578125" style="33" customWidth="1"/>
    <col min="261" max="261" width="12.28515625" style="33" customWidth="1"/>
    <col min="262" max="513" width="11.42578125" style="33"/>
    <col min="514" max="514" width="16.5703125" style="33" customWidth="1"/>
    <col min="515" max="515" width="18.140625" style="33" customWidth="1"/>
    <col min="516" max="516" width="11.42578125" style="33" customWidth="1"/>
    <col min="517" max="517" width="12.28515625" style="33" customWidth="1"/>
    <col min="518" max="769" width="11.42578125" style="33"/>
    <col min="770" max="770" width="16.5703125" style="33" customWidth="1"/>
    <col min="771" max="771" width="18.140625" style="33" customWidth="1"/>
    <col min="772" max="772" width="11.42578125" style="33" customWidth="1"/>
    <col min="773" max="773" width="12.28515625" style="33" customWidth="1"/>
    <col min="774" max="1025" width="11.42578125" style="33"/>
    <col min="1026" max="1026" width="16.5703125" style="33" customWidth="1"/>
    <col min="1027" max="1027" width="18.140625" style="33" customWidth="1"/>
    <col min="1028" max="1028" width="11.42578125" style="33" customWidth="1"/>
    <col min="1029" max="1029" width="12.28515625" style="33" customWidth="1"/>
    <col min="1030" max="1281" width="11.42578125" style="33"/>
    <col min="1282" max="1282" width="16.5703125" style="33" customWidth="1"/>
    <col min="1283" max="1283" width="18.140625" style="33" customWidth="1"/>
    <col min="1284" max="1284" width="11.42578125" style="33" customWidth="1"/>
    <col min="1285" max="1285" width="12.28515625" style="33" customWidth="1"/>
    <col min="1286" max="1537" width="11.42578125" style="33"/>
    <col min="1538" max="1538" width="16.5703125" style="33" customWidth="1"/>
    <col min="1539" max="1539" width="18.140625" style="33" customWidth="1"/>
    <col min="1540" max="1540" width="11.42578125" style="33" customWidth="1"/>
    <col min="1541" max="1541" width="12.28515625" style="33" customWidth="1"/>
    <col min="1542" max="1793" width="11.42578125" style="33"/>
    <col min="1794" max="1794" width="16.5703125" style="33" customWidth="1"/>
    <col min="1795" max="1795" width="18.140625" style="33" customWidth="1"/>
    <col min="1796" max="1796" width="11.42578125" style="33" customWidth="1"/>
    <col min="1797" max="1797" width="12.28515625" style="33" customWidth="1"/>
    <col min="1798" max="2049" width="11.42578125" style="33"/>
    <col min="2050" max="2050" width="16.5703125" style="33" customWidth="1"/>
    <col min="2051" max="2051" width="18.140625" style="33" customWidth="1"/>
    <col min="2052" max="2052" width="11.42578125" style="33" customWidth="1"/>
    <col min="2053" max="2053" width="12.28515625" style="33" customWidth="1"/>
    <col min="2054" max="2305" width="11.42578125" style="33"/>
    <col min="2306" max="2306" width="16.5703125" style="33" customWidth="1"/>
    <col min="2307" max="2307" width="18.140625" style="33" customWidth="1"/>
    <col min="2308" max="2308" width="11.42578125" style="33" customWidth="1"/>
    <col min="2309" max="2309" width="12.28515625" style="33" customWidth="1"/>
    <col min="2310" max="2561" width="11.42578125" style="33"/>
    <col min="2562" max="2562" width="16.5703125" style="33" customWidth="1"/>
    <col min="2563" max="2563" width="18.140625" style="33" customWidth="1"/>
    <col min="2564" max="2564" width="11.42578125" style="33" customWidth="1"/>
    <col min="2565" max="2565" width="12.28515625" style="33" customWidth="1"/>
    <col min="2566" max="2817" width="11.42578125" style="33"/>
    <col min="2818" max="2818" width="16.5703125" style="33" customWidth="1"/>
    <col min="2819" max="2819" width="18.140625" style="33" customWidth="1"/>
    <col min="2820" max="2820" width="11.42578125" style="33" customWidth="1"/>
    <col min="2821" max="2821" width="12.28515625" style="33" customWidth="1"/>
    <col min="2822" max="3073" width="11.42578125" style="33"/>
    <col min="3074" max="3074" width="16.5703125" style="33" customWidth="1"/>
    <col min="3075" max="3075" width="18.140625" style="33" customWidth="1"/>
    <col min="3076" max="3076" width="11.42578125" style="33" customWidth="1"/>
    <col min="3077" max="3077" width="12.28515625" style="33" customWidth="1"/>
    <col min="3078" max="3329" width="11.42578125" style="33"/>
    <col min="3330" max="3330" width="16.5703125" style="33" customWidth="1"/>
    <col min="3331" max="3331" width="18.140625" style="33" customWidth="1"/>
    <col min="3332" max="3332" width="11.42578125" style="33" customWidth="1"/>
    <col min="3333" max="3333" width="12.28515625" style="33" customWidth="1"/>
    <col min="3334" max="3585" width="11.42578125" style="33"/>
    <col min="3586" max="3586" width="16.5703125" style="33" customWidth="1"/>
    <col min="3587" max="3587" width="18.140625" style="33" customWidth="1"/>
    <col min="3588" max="3588" width="11.42578125" style="33" customWidth="1"/>
    <col min="3589" max="3589" width="12.28515625" style="33" customWidth="1"/>
    <col min="3590" max="3841" width="11.42578125" style="33"/>
    <col min="3842" max="3842" width="16.5703125" style="33" customWidth="1"/>
    <col min="3843" max="3843" width="18.140625" style="33" customWidth="1"/>
    <col min="3844" max="3844" width="11.42578125" style="33" customWidth="1"/>
    <col min="3845" max="3845" width="12.28515625" style="33" customWidth="1"/>
    <col min="3846" max="4097" width="11.42578125" style="33"/>
    <col min="4098" max="4098" width="16.5703125" style="33" customWidth="1"/>
    <col min="4099" max="4099" width="18.140625" style="33" customWidth="1"/>
    <col min="4100" max="4100" width="11.42578125" style="33" customWidth="1"/>
    <col min="4101" max="4101" width="12.28515625" style="33" customWidth="1"/>
    <col min="4102" max="4353" width="11.42578125" style="33"/>
    <col min="4354" max="4354" width="16.5703125" style="33" customWidth="1"/>
    <col min="4355" max="4355" width="18.140625" style="33" customWidth="1"/>
    <col min="4356" max="4356" width="11.42578125" style="33" customWidth="1"/>
    <col min="4357" max="4357" width="12.28515625" style="33" customWidth="1"/>
    <col min="4358" max="4609" width="11.42578125" style="33"/>
    <col min="4610" max="4610" width="16.5703125" style="33" customWidth="1"/>
    <col min="4611" max="4611" width="18.140625" style="33" customWidth="1"/>
    <col min="4612" max="4612" width="11.42578125" style="33" customWidth="1"/>
    <col min="4613" max="4613" width="12.28515625" style="33" customWidth="1"/>
    <col min="4614" max="4865" width="11.42578125" style="33"/>
    <col min="4866" max="4866" width="16.5703125" style="33" customWidth="1"/>
    <col min="4867" max="4867" width="18.140625" style="33" customWidth="1"/>
    <col min="4868" max="4868" width="11.42578125" style="33" customWidth="1"/>
    <col min="4869" max="4869" width="12.28515625" style="33" customWidth="1"/>
    <col min="4870" max="5121" width="11.42578125" style="33"/>
    <col min="5122" max="5122" width="16.5703125" style="33" customWidth="1"/>
    <col min="5123" max="5123" width="18.140625" style="33" customWidth="1"/>
    <col min="5124" max="5124" width="11.42578125" style="33" customWidth="1"/>
    <col min="5125" max="5125" width="12.28515625" style="33" customWidth="1"/>
    <col min="5126" max="5377" width="11.42578125" style="33"/>
    <col min="5378" max="5378" width="16.5703125" style="33" customWidth="1"/>
    <col min="5379" max="5379" width="18.140625" style="33" customWidth="1"/>
    <col min="5380" max="5380" width="11.42578125" style="33" customWidth="1"/>
    <col min="5381" max="5381" width="12.28515625" style="33" customWidth="1"/>
    <col min="5382" max="5633" width="11.42578125" style="33"/>
    <col min="5634" max="5634" width="16.5703125" style="33" customWidth="1"/>
    <col min="5635" max="5635" width="18.140625" style="33" customWidth="1"/>
    <col min="5636" max="5636" width="11.42578125" style="33" customWidth="1"/>
    <col min="5637" max="5637" width="12.28515625" style="33" customWidth="1"/>
    <col min="5638" max="5889" width="11.42578125" style="33"/>
    <col min="5890" max="5890" width="16.5703125" style="33" customWidth="1"/>
    <col min="5891" max="5891" width="18.140625" style="33" customWidth="1"/>
    <col min="5892" max="5892" width="11.42578125" style="33" customWidth="1"/>
    <col min="5893" max="5893" width="12.28515625" style="33" customWidth="1"/>
    <col min="5894" max="6145" width="11.42578125" style="33"/>
    <col min="6146" max="6146" width="16.5703125" style="33" customWidth="1"/>
    <col min="6147" max="6147" width="18.140625" style="33" customWidth="1"/>
    <col min="6148" max="6148" width="11.42578125" style="33" customWidth="1"/>
    <col min="6149" max="6149" width="12.28515625" style="33" customWidth="1"/>
    <col min="6150" max="6401" width="11.42578125" style="33"/>
    <col min="6402" max="6402" width="16.5703125" style="33" customWidth="1"/>
    <col min="6403" max="6403" width="18.140625" style="33" customWidth="1"/>
    <col min="6404" max="6404" width="11.42578125" style="33" customWidth="1"/>
    <col min="6405" max="6405" width="12.28515625" style="33" customWidth="1"/>
    <col min="6406" max="6657" width="11.42578125" style="33"/>
    <col min="6658" max="6658" width="16.5703125" style="33" customWidth="1"/>
    <col min="6659" max="6659" width="18.140625" style="33" customWidth="1"/>
    <col min="6660" max="6660" width="11.42578125" style="33" customWidth="1"/>
    <col min="6661" max="6661" width="12.28515625" style="33" customWidth="1"/>
    <col min="6662" max="6913" width="11.42578125" style="33"/>
    <col min="6914" max="6914" width="16.5703125" style="33" customWidth="1"/>
    <col min="6915" max="6915" width="18.140625" style="33" customWidth="1"/>
    <col min="6916" max="6916" width="11.42578125" style="33" customWidth="1"/>
    <col min="6917" max="6917" width="12.28515625" style="33" customWidth="1"/>
    <col min="6918" max="7169" width="11.42578125" style="33"/>
    <col min="7170" max="7170" width="16.5703125" style="33" customWidth="1"/>
    <col min="7171" max="7171" width="18.140625" style="33" customWidth="1"/>
    <col min="7172" max="7172" width="11.42578125" style="33" customWidth="1"/>
    <col min="7173" max="7173" width="12.28515625" style="33" customWidth="1"/>
    <col min="7174" max="7425" width="11.42578125" style="33"/>
    <col min="7426" max="7426" width="16.5703125" style="33" customWidth="1"/>
    <col min="7427" max="7427" width="18.140625" style="33" customWidth="1"/>
    <col min="7428" max="7428" width="11.42578125" style="33" customWidth="1"/>
    <col min="7429" max="7429" width="12.28515625" style="33" customWidth="1"/>
    <col min="7430" max="7681" width="11.42578125" style="33"/>
    <col min="7682" max="7682" width="16.5703125" style="33" customWidth="1"/>
    <col min="7683" max="7683" width="18.140625" style="33" customWidth="1"/>
    <col min="7684" max="7684" width="11.42578125" style="33" customWidth="1"/>
    <col min="7685" max="7685" width="12.28515625" style="33" customWidth="1"/>
    <col min="7686" max="7937" width="11.42578125" style="33"/>
    <col min="7938" max="7938" width="16.5703125" style="33" customWidth="1"/>
    <col min="7939" max="7939" width="18.140625" style="33" customWidth="1"/>
    <col min="7940" max="7940" width="11.42578125" style="33" customWidth="1"/>
    <col min="7941" max="7941" width="12.28515625" style="33" customWidth="1"/>
    <col min="7942" max="8193" width="11.42578125" style="33"/>
    <col min="8194" max="8194" width="16.5703125" style="33" customWidth="1"/>
    <col min="8195" max="8195" width="18.140625" style="33" customWidth="1"/>
    <col min="8196" max="8196" width="11.42578125" style="33" customWidth="1"/>
    <col min="8197" max="8197" width="12.28515625" style="33" customWidth="1"/>
    <col min="8198" max="8449" width="11.42578125" style="33"/>
    <col min="8450" max="8450" width="16.5703125" style="33" customWidth="1"/>
    <col min="8451" max="8451" width="18.140625" style="33" customWidth="1"/>
    <col min="8452" max="8452" width="11.42578125" style="33" customWidth="1"/>
    <col min="8453" max="8453" width="12.28515625" style="33" customWidth="1"/>
    <col min="8454" max="8705" width="11.42578125" style="33"/>
    <col min="8706" max="8706" width="16.5703125" style="33" customWidth="1"/>
    <col min="8707" max="8707" width="18.140625" style="33" customWidth="1"/>
    <col min="8708" max="8708" width="11.42578125" style="33" customWidth="1"/>
    <col min="8709" max="8709" width="12.28515625" style="33" customWidth="1"/>
    <col min="8710" max="8961" width="11.42578125" style="33"/>
    <col min="8962" max="8962" width="16.5703125" style="33" customWidth="1"/>
    <col min="8963" max="8963" width="18.140625" style="33" customWidth="1"/>
    <col min="8964" max="8964" width="11.42578125" style="33" customWidth="1"/>
    <col min="8965" max="8965" width="12.28515625" style="33" customWidth="1"/>
    <col min="8966" max="9217" width="11.42578125" style="33"/>
    <col min="9218" max="9218" width="16.5703125" style="33" customWidth="1"/>
    <col min="9219" max="9219" width="18.140625" style="33" customWidth="1"/>
    <col min="9220" max="9220" width="11.42578125" style="33" customWidth="1"/>
    <col min="9221" max="9221" width="12.28515625" style="33" customWidth="1"/>
    <col min="9222" max="9473" width="11.42578125" style="33"/>
    <col min="9474" max="9474" width="16.5703125" style="33" customWidth="1"/>
    <col min="9475" max="9475" width="18.140625" style="33" customWidth="1"/>
    <col min="9476" max="9476" width="11.42578125" style="33" customWidth="1"/>
    <col min="9477" max="9477" width="12.28515625" style="33" customWidth="1"/>
    <col min="9478" max="9729" width="11.42578125" style="33"/>
    <col min="9730" max="9730" width="16.5703125" style="33" customWidth="1"/>
    <col min="9731" max="9731" width="18.140625" style="33" customWidth="1"/>
    <col min="9732" max="9732" width="11.42578125" style="33" customWidth="1"/>
    <col min="9733" max="9733" width="12.28515625" style="33" customWidth="1"/>
    <col min="9734" max="9985" width="11.42578125" style="33"/>
    <col min="9986" max="9986" width="16.5703125" style="33" customWidth="1"/>
    <col min="9987" max="9987" width="18.140625" style="33" customWidth="1"/>
    <col min="9988" max="9988" width="11.42578125" style="33" customWidth="1"/>
    <col min="9989" max="9989" width="12.28515625" style="33" customWidth="1"/>
    <col min="9990" max="10241" width="11.42578125" style="33"/>
    <col min="10242" max="10242" width="16.5703125" style="33" customWidth="1"/>
    <col min="10243" max="10243" width="18.140625" style="33" customWidth="1"/>
    <col min="10244" max="10244" width="11.42578125" style="33" customWidth="1"/>
    <col min="10245" max="10245" width="12.28515625" style="33" customWidth="1"/>
    <col min="10246" max="10497" width="11.42578125" style="33"/>
    <col min="10498" max="10498" width="16.5703125" style="33" customWidth="1"/>
    <col min="10499" max="10499" width="18.140625" style="33" customWidth="1"/>
    <col min="10500" max="10500" width="11.42578125" style="33" customWidth="1"/>
    <col min="10501" max="10501" width="12.28515625" style="33" customWidth="1"/>
    <col min="10502" max="10753" width="11.42578125" style="33"/>
    <col min="10754" max="10754" width="16.5703125" style="33" customWidth="1"/>
    <col min="10755" max="10755" width="18.140625" style="33" customWidth="1"/>
    <col min="10756" max="10756" width="11.42578125" style="33" customWidth="1"/>
    <col min="10757" max="10757" width="12.28515625" style="33" customWidth="1"/>
    <col min="10758" max="11009" width="11.42578125" style="33"/>
    <col min="11010" max="11010" width="16.5703125" style="33" customWidth="1"/>
    <col min="11011" max="11011" width="18.140625" style="33" customWidth="1"/>
    <col min="11012" max="11012" width="11.42578125" style="33" customWidth="1"/>
    <col min="11013" max="11013" width="12.28515625" style="33" customWidth="1"/>
    <col min="11014" max="11265" width="11.42578125" style="33"/>
    <col min="11266" max="11266" width="16.5703125" style="33" customWidth="1"/>
    <col min="11267" max="11267" width="18.140625" style="33" customWidth="1"/>
    <col min="11268" max="11268" width="11.42578125" style="33" customWidth="1"/>
    <col min="11269" max="11269" width="12.28515625" style="33" customWidth="1"/>
    <col min="11270" max="11521" width="11.42578125" style="33"/>
    <col min="11522" max="11522" width="16.5703125" style="33" customWidth="1"/>
    <col min="11523" max="11523" width="18.140625" style="33" customWidth="1"/>
    <col min="11524" max="11524" width="11.42578125" style="33" customWidth="1"/>
    <col min="11525" max="11525" width="12.28515625" style="33" customWidth="1"/>
    <col min="11526" max="11777" width="11.42578125" style="33"/>
    <col min="11778" max="11778" width="16.5703125" style="33" customWidth="1"/>
    <col min="11779" max="11779" width="18.140625" style="33" customWidth="1"/>
    <col min="11780" max="11780" width="11.42578125" style="33" customWidth="1"/>
    <col min="11781" max="11781" width="12.28515625" style="33" customWidth="1"/>
    <col min="11782" max="12033" width="11.42578125" style="33"/>
    <col min="12034" max="12034" width="16.5703125" style="33" customWidth="1"/>
    <col min="12035" max="12035" width="18.140625" style="33" customWidth="1"/>
    <col min="12036" max="12036" width="11.42578125" style="33" customWidth="1"/>
    <col min="12037" max="12037" width="12.28515625" style="33" customWidth="1"/>
    <col min="12038" max="12289" width="11.42578125" style="33"/>
    <col min="12290" max="12290" width="16.5703125" style="33" customWidth="1"/>
    <col min="12291" max="12291" width="18.140625" style="33" customWidth="1"/>
    <col min="12292" max="12292" width="11.42578125" style="33" customWidth="1"/>
    <col min="12293" max="12293" width="12.28515625" style="33" customWidth="1"/>
    <col min="12294" max="12545" width="11.42578125" style="33"/>
    <col min="12546" max="12546" width="16.5703125" style="33" customWidth="1"/>
    <col min="12547" max="12547" width="18.140625" style="33" customWidth="1"/>
    <col min="12548" max="12548" width="11.42578125" style="33" customWidth="1"/>
    <col min="12549" max="12549" width="12.28515625" style="33" customWidth="1"/>
    <col min="12550" max="12801" width="11.42578125" style="33"/>
    <col min="12802" max="12802" width="16.5703125" style="33" customWidth="1"/>
    <col min="12803" max="12803" width="18.140625" style="33" customWidth="1"/>
    <col min="12804" max="12804" width="11.42578125" style="33" customWidth="1"/>
    <col min="12805" max="12805" width="12.28515625" style="33" customWidth="1"/>
    <col min="12806" max="13057" width="11.42578125" style="33"/>
    <col min="13058" max="13058" width="16.5703125" style="33" customWidth="1"/>
    <col min="13059" max="13059" width="18.140625" style="33" customWidth="1"/>
    <col min="13060" max="13060" width="11.42578125" style="33" customWidth="1"/>
    <col min="13061" max="13061" width="12.28515625" style="33" customWidth="1"/>
    <col min="13062" max="13313" width="11.42578125" style="33"/>
    <col min="13314" max="13314" width="16.5703125" style="33" customWidth="1"/>
    <col min="13315" max="13315" width="18.140625" style="33" customWidth="1"/>
    <col min="13316" max="13316" width="11.42578125" style="33" customWidth="1"/>
    <col min="13317" max="13317" width="12.28515625" style="33" customWidth="1"/>
    <col min="13318" max="13569" width="11.42578125" style="33"/>
    <col min="13570" max="13570" width="16.5703125" style="33" customWidth="1"/>
    <col min="13571" max="13571" width="18.140625" style="33" customWidth="1"/>
    <col min="13572" max="13572" width="11.42578125" style="33" customWidth="1"/>
    <col min="13573" max="13573" width="12.28515625" style="33" customWidth="1"/>
    <col min="13574" max="13825" width="11.42578125" style="33"/>
    <col min="13826" max="13826" width="16.5703125" style="33" customWidth="1"/>
    <col min="13827" max="13827" width="18.140625" style="33" customWidth="1"/>
    <col min="13828" max="13828" width="11.42578125" style="33" customWidth="1"/>
    <col min="13829" max="13829" width="12.28515625" style="33" customWidth="1"/>
    <col min="13830" max="14081" width="11.42578125" style="33"/>
    <col min="14082" max="14082" width="16.5703125" style="33" customWidth="1"/>
    <col min="14083" max="14083" width="18.140625" style="33" customWidth="1"/>
    <col min="14084" max="14084" width="11.42578125" style="33" customWidth="1"/>
    <col min="14085" max="14085" width="12.28515625" style="33" customWidth="1"/>
    <col min="14086" max="14337" width="11.42578125" style="33"/>
    <col min="14338" max="14338" width="16.5703125" style="33" customWidth="1"/>
    <col min="14339" max="14339" width="18.140625" style="33" customWidth="1"/>
    <col min="14340" max="14340" width="11.42578125" style="33" customWidth="1"/>
    <col min="14341" max="14341" width="12.28515625" style="33" customWidth="1"/>
    <col min="14342" max="14593" width="11.42578125" style="33"/>
    <col min="14594" max="14594" width="16.5703125" style="33" customWidth="1"/>
    <col min="14595" max="14595" width="18.140625" style="33" customWidth="1"/>
    <col min="14596" max="14596" width="11.42578125" style="33" customWidth="1"/>
    <col min="14597" max="14597" width="12.28515625" style="33" customWidth="1"/>
    <col min="14598" max="14849" width="11.42578125" style="33"/>
    <col min="14850" max="14850" width="16.5703125" style="33" customWidth="1"/>
    <col min="14851" max="14851" width="18.140625" style="33" customWidth="1"/>
    <col min="14852" max="14852" width="11.42578125" style="33" customWidth="1"/>
    <col min="14853" max="14853" width="12.28515625" style="33" customWidth="1"/>
    <col min="14854" max="15105" width="11.42578125" style="33"/>
    <col min="15106" max="15106" width="16.5703125" style="33" customWidth="1"/>
    <col min="15107" max="15107" width="18.140625" style="33" customWidth="1"/>
    <col min="15108" max="15108" width="11.42578125" style="33" customWidth="1"/>
    <col min="15109" max="15109" width="12.28515625" style="33" customWidth="1"/>
    <col min="15110" max="15361" width="11.42578125" style="33"/>
    <col min="15362" max="15362" width="16.5703125" style="33" customWidth="1"/>
    <col min="15363" max="15363" width="18.140625" style="33" customWidth="1"/>
    <col min="15364" max="15364" width="11.42578125" style="33" customWidth="1"/>
    <col min="15365" max="15365" width="12.28515625" style="33" customWidth="1"/>
    <col min="15366" max="15617" width="11.42578125" style="33"/>
    <col min="15618" max="15618" width="16.5703125" style="33" customWidth="1"/>
    <col min="15619" max="15619" width="18.140625" style="33" customWidth="1"/>
    <col min="15620" max="15620" width="11.42578125" style="33" customWidth="1"/>
    <col min="15621" max="15621" width="12.28515625" style="33" customWidth="1"/>
    <col min="15622" max="15873" width="11.42578125" style="33"/>
    <col min="15874" max="15874" width="16.5703125" style="33" customWidth="1"/>
    <col min="15875" max="15875" width="18.140625" style="33" customWidth="1"/>
    <col min="15876" max="15876" width="11.42578125" style="33" customWidth="1"/>
    <col min="15877" max="15877" width="12.28515625" style="33" customWidth="1"/>
    <col min="15878" max="16129" width="11.42578125" style="33"/>
    <col min="16130" max="16130" width="16.5703125" style="33" customWidth="1"/>
    <col min="16131" max="16131" width="18.140625" style="33" customWidth="1"/>
    <col min="16132" max="16132" width="11.42578125" style="33" customWidth="1"/>
    <col min="16133" max="16133" width="12.28515625" style="33" customWidth="1"/>
    <col min="16134" max="16384" width="11.42578125" style="33"/>
  </cols>
  <sheetData>
    <row r="1" spans="1:7" ht="15.75">
      <c r="A1" s="32" t="s">
        <v>123</v>
      </c>
    </row>
    <row r="2" spans="1:7">
      <c r="A2" s="69" t="s">
        <v>52</v>
      </c>
    </row>
    <row r="3" spans="1:7">
      <c r="A3" s="69"/>
    </row>
    <row r="4" spans="1:7">
      <c r="B4" s="290" t="s">
        <v>124</v>
      </c>
      <c r="C4" s="290"/>
      <c r="D4" s="290"/>
      <c r="E4" s="290" t="s">
        <v>125</v>
      </c>
      <c r="F4" s="290"/>
      <c r="G4" s="290"/>
    </row>
    <row r="5" spans="1:7">
      <c r="B5" s="33" t="s">
        <v>126</v>
      </c>
      <c r="C5" s="33" t="s">
        <v>127</v>
      </c>
      <c r="D5" s="33" t="s">
        <v>128</v>
      </c>
      <c r="E5" s="33" t="s">
        <v>129</v>
      </c>
      <c r="F5" s="33" t="s">
        <v>130</v>
      </c>
      <c r="G5" s="33" t="s">
        <v>131</v>
      </c>
    </row>
    <row r="7" spans="1:7">
      <c r="A7" s="33" t="s">
        <v>57</v>
      </c>
      <c r="B7" s="72">
        <v>54.093000000000004</v>
      </c>
      <c r="C7" s="76">
        <v>13.067600000000001</v>
      </c>
      <c r="D7" s="72">
        <v>2.8542999999999998</v>
      </c>
      <c r="E7" s="72"/>
      <c r="F7" s="72"/>
      <c r="G7" s="72"/>
    </row>
    <row r="8" spans="1:7">
      <c r="A8" s="33" t="s">
        <v>58</v>
      </c>
      <c r="B8" s="72">
        <v>54.401600000000002</v>
      </c>
      <c r="C8" s="76">
        <v>13.3316</v>
      </c>
      <c r="D8" s="72">
        <v>2.7233100000000001</v>
      </c>
      <c r="E8" s="72"/>
      <c r="F8" s="72"/>
      <c r="G8" s="72"/>
    </row>
    <row r="9" spans="1:7">
      <c r="A9" s="33" t="s">
        <v>59</v>
      </c>
      <c r="B9" s="72">
        <v>54.474800000000002</v>
      </c>
      <c r="C9" s="76">
        <v>13.405799999999999</v>
      </c>
      <c r="D9" s="72">
        <v>2.5382400000000001</v>
      </c>
      <c r="E9" s="72"/>
      <c r="F9" s="72"/>
      <c r="G9" s="72"/>
    </row>
    <row r="10" spans="1:7">
      <c r="A10" s="33" t="s">
        <v>60</v>
      </c>
      <c r="B10" s="72">
        <v>54.800800000000002</v>
      </c>
      <c r="C10" s="76">
        <v>13.670299999999999</v>
      </c>
      <c r="D10" s="72">
        <v>2.1725599999999998</v>
      </c>
      <c r="E10" s="72"/>
      <c r="F10" s="72"/>
      <c r="G10" s="72"/>
    </row>
    <row r="11" spans="1:7">
      <c r="A11" s="33" t="s">
        <v>61</v>
      </c>
      <c r="B11" s="72">
        <v>54.790599999999998</v>
      </c>
      <c r="C11" s="76">
        <v>13.339700000000001</v>
      </c>
      <c r="D11" s="72">
        <v>2.8033000000000001</v>
      </c>
      <c r="E11" s="72"/>
      <c r="F11" s="72"/>
      <c r="G11" s="72"/>
    </row>
    <row r="12" spans="1:7">
      <c r="A12" s="33" t="s">
        <v>62</v>
      </c>
      <c r="B12" s="72">
        <v>54.213799999999999</v>
      </c>
      <c r="C12" s="76">
        <v>13.245900000000001</v>
      </c>
      <c r="D12" s="72">
        <v>2.5528200000000001</v>
      </c>
      <c r="E12" s="72"/>
      <c r="F12" s="72"/>
      <c r="G12" s="72"/>
    </row>
    <row r="13" spans="1:7">
      <c r="A13" s="33" t="s">
        <v>63</v>
      </c>
      <c r="B13" s="72">
        <v>55.2027</v>
      </c>
      <c r="C13" s="76">
        <v>13.6632</v>
      </c>
      <c r="D13" s="72">
        <v>3.08026</v>
      </c>
      <c r="E13" s="72"/>
      <c r="F13" s="72"/>
      <c r="G13" s="72"/>
    </row>
    <row r="14" spans="1:7">
      <c r="A14" s="33" t="s">
        <v>64</v>
      </c>
      <c r="B14" s="72">
        <v>55.087800000000001</v>
      </c>
      <c r="C14" s="76">
        <v>13.8111</v>
      </c>
      <c r="D14" s="72">
        <v>3.03382</v>
      </c>
      <c r="E14" s="72"/>
      <c r="F14" s="72"/>
      <c r="G14" s="72"/>
    </row>
    <row r="15" spans="1:7">
      <c r="A15" s="33" t="s">
        <v>65</v>
      </c>
      <c r="B15" s="72">
        <v>55.675400000000003</v>
      </c>
      <c r="C15" s="76">
        <v>13.6511</v>
      </c>
      <c r="D15" s="72">
        <v>2.9460600000000001</v>
      </c>
      <c r="E15" s="72"/>
      <c r="F15" s="72"/>
      <c r="G15" s="72"/>
    </row>
    <row r="16" spans="1:7">
      <c r="A16" s="33" t="s">
        <v>66</v>
      </c>
      <c r="B16" s="72">
        <v>55.5169</v>
      </c>
      <c r="C16" s="76">
        <v>14.010400000000001</v>
      </c>
      <c r="D16" s="72">
        <v>2.9264000000000001</v>
      </c>
      <c r="E16" s="72"/>
      <c r="F16" s="72"/>
      <c r="G16" s="72"/>
    </row>
    <row r="17" spans="1:7">
      <c r="A17" s="33" t="s">
        <v>67</v>
      </c>
      <c r="B17" s="72">
        <v>54.927500000000002</v>
      </c>
      <c r="C17" s="76">
        <v>14.010300000000001</v>
      </c>
      <c r="D17" s="72">
        <v>2.73305</v>
      </c>
      <c r="E17" s="72"/>
      <c r="F17" s="72"/>
      <c r="G17" s="72"/>
    </row>
    <row r="18" spans="1:7">
      <c r="A18" s="33" t="s">
        <v>68</v>
      </c>
      <c r="B18" s="72">
        <v>54.531799999999997</v>
      </c>
      <c r="C18" s="76">
        <v>13.731199999999999</v>
      </c>
      <c r="D18" s="72">
        <v>2.5998800000000002</v>
      </c>
      <c r="E18" s="72"/>
      <c r="F18" s="72"/>
      <c r="G18" s="72"/>
    </row>
    <row r="19" spans="1:7">
      <c r="A19" s="33" t="s">
        <v>69</v>
      </c>
      <c r="B19" s="72">
        <v>54.755400000000002</v>
      </c>
      <c r="C19" s="76">
        <v>14.0122</v>
      </c>
      <c r="D19" s="72">
        <v>2.44625</v>
      </c>
      <c r="E19" s="72"/>
      <c r="F19" s="72"/>
      <c r="G19" s="72"/>
    </row>
    <row r="20" spans="1:7">
      <c r="A20" s="33" t="s">
        <v>70</v>
      </c>
      <c r="B20" s="72">
        <v>54.463000000000001</v>
      </c>
      <c r="C20" s="76">
        <v>13.932</v>
      </c>
      <c r="D20" s="72">
        <v>2.4534699999999998</v>
      </c>
      <c r="E20" s="72"/>
      <c r="F20" s="72"/>
      <c r="G20" s="72"/>
    </row>
    <row r="21" spans="1:7">
      <c r="A21" s="33" t="s">
        <v>71</v>
      </c>
      <c r="B21" s="72">
        <v>54.691899999999997</v>
      </c>
      <c r="C21" s="76">
        <v>14.487500000000001</v>
      </c>
      <c r="D21" s="72">
        <v>2.3470399999999998</v>
      </c>
      <c r="E21" s="72"/>
      <c r="F21" s="72"/>
      <c r="G21" s="72"/>
    </row>
    <row r="22" spans="1:7">
      <c r="A22" s="33" t="s">
        <v>72</v>
      </c>
      <c r="B22" s="72">
        <v>54.733899999999998</v>
      </c>
      <c r="C22" s="76">
        <v>15.0067</v>
      </c>
      <c r="D22" s="72">
        <v>2.5095999999999998</v>
      </c>
      <c r="E22" s="72"/>
      <c r="F22" s="72"/>
      <c r="G22" s="72"/>
    </row>
    <row r="23" spans="1:7">
      <c r="A23" s="33" t="s">
        <v>73</v>
      </c>
      <c r="B23" s="72">
        <v>54.651000000000003</v>
      </c>
      <c r="C23" s="76">
        <v>15.5877</v>
      </c>
      <c r="D23" s="72">
        <v>2.7022300000000001</v>
      </c>
      <c r="E23" s="72"/>
      <c r="F23" s="72"/>
      <c r="G23" s="72"/>
    </row>
    <row r="24" spans="1:7">
      <c r="A24" s="33" t="s">
        <v>74</v>
      </c>
      <c r="B24" s="72">
        <v>55.473999999999997</v>
      </c>
      <c r="C24" s="76">
        <v>16.033300000000001</v>
      </c>
      <c r="D24" s="72">
        <v>2.9361899999999999</v>
      </c>
      <c r="E24" s="72"/>
      <c r="F24" s="72"/>
      <c r="G24" s="72"/>
    </row>
    <row r="25" spans="1:7">
      <c r="A25" s="33" t="s">
        <v>75</v>
      </c>
      <c r="B25" s="72">
        <v>55.594200000000001</v>
      </c>
      <c r="C25" s="76">
        <v>15.507199999999999</v>
      </c>
      <c r="D25" s="72">
        <v>3.4419900000000001</v>
      </c>
      <c r="E25" s="72"/>
      <c r="F25" s="72"/>
      <c r="G25" s="72"/>
    </row>
    <row r="26" spans="1:7">
      <c r="A26" s="33" t="s">
        <v>76</v>
      </c>
      <c r="B26" s="72">
        <v>55.673299999999998</v>
      </c>
      <c r="C26" s="76">
        <v>15.6259</v>
      </c>
      <c r="D26" s="72">
        <v>3.6143100000000001</v>
      </c>
      <c r="E26" s="72"/>
      <c r="F26" s="72"/>
      <c r="G26" s="72"/>
    </row>
    <row r="27" spans="1:7">
      <c r="A27" s="33" t="s">
        <v>77</v>
      </c>
      <c r="B27" s="72">
        <v>55.220599999999997</v>
      </c>
      <c r="C27" s="76">
        <v>16.1965</v>
      </c>
      <c r="D27" s="72">
        <v>3.8945400000000001</v>
      </c>
      <c r="E27" s="72"/>
      <c r="F27" s="72"/>
      <c r="G27" s="72"/>
    </row>
    <row r="28" spans="1:7">
      <c r="A28" s="33" t="s">
        <v>78</v>
      </c>
      <c r="B28" s="72">
        <v>56.023800000000001</v>
      </c>
      <c r="C28" s="76">
        <v>15.9251</v>
      </c>
      <c r="D28" s="72">
        <v>3.41046</v>
      </c>
      <c r="E28" s="72"/>
      <c r="F28" s="72"/>
      <c r="G28" s="72"/>
    </row>
    <row r="29" spans="1:7">
      <c r="A29" s="33" t="s">
        <v>79</v>
      </c>
      <c r="B29" s="72">
        <v>56.483499999999999</v>
      </c>
      <c r="C29" s="76">
        <v>16.381699999999999</v>
      </c>
      <c r="D29" s="72">
        <v>3.63381</v>
      </c>
      <c r="E29" s="72"/>
      <c r="F29" s="72"/>
      <c r="G29" s="72"/>
    </row>
    <row r="30" spans="1:7">
      <c r="A30" s="33" t="s">
        <v>80</v>
      </c>
      <c r="B30" s="72">
        <v>57.647399999999998</v>
      </c>
      <c r="C30" s="76">
        <v>16.467700000000001</v>
      </c>
      <c r="D30" s="72">
        <v>3.6699600000000001</v>
      </c>
      <c r="E30" s="72"/>
      <c r="F30" s="72"/>
      <c r="G30" s="72"/>
    </row>
    <row r="31" spans="1:7">
      <c r="A31" s="33" t="s">
        <v>81</v>
      </c>
      <c r="B31" s="72">
        <v>58.084600000000002</v>
      </c>
      <c r="C31" s="76">
        <v>16.464400000000001</v>
      </c>
      <c r="D31" s="72">
        <v>3.7251400000000001</v>
      </c>
      <c r="E31" s="72"/>
      <c r="F31" s="72"/>
      <c r="G31" s="72"/>
    </row>
    <row r="32" spans="1:7">
      <c r="A32" s="33" t="s">
        <v>82</v>
      </c>
      <c r="B32" s="72">
        <v>58.2898</v>
      </c>
      <c r="C32" s="76">
        <v>17.014299999999999</v>
      </c>
      <c r="D32" s="72">
        <v>3.6387399999999999</v>
      </c>
      <c r="E32" s="72"/>
      <c r="F32" s="72"/>
      <c r="G32" s="72"/>
    </row>
    <row r="33" spans="1:7">
      <c r="A33" s="33" t="s">
        <v>83</v>
      </c>
      <c r="B33" s="72">
        <v>59.1</v>
      </c>
      <c r="C33" s="76">
        <v>16.764099999999999</v>
      </c>
      <c r="D33" s="72">
        <v>3.42082</v>
      </c>
      <c r="E33" s="72"/>
      <c r="F33" s="72"/>
      <c r="G33" s="72"/>
    </row>
    <row r="34" spans="1:7">
      <c r="A34" s="33" t="s">
        <v>84</v>
      </c>
      <c r="B34" s="72">
        <v>58.523699999999998</v>
      </c>
      <c r="C34" s="76">
        <v>17.353400000000001</v>
      </c>
      <c r="D34" s="72">
        <v>3.8162099999999999</v>
      </c>
      <c r="E34" s="72"/>
      <c r="F34" s="72"/>
      <c r="G34" s="72"/>
    </row>
    <row r="35" spans="1:7">
      <c r="A35" s="33" t="s">
        <v>85</v>
      </c>
      <c r="B35" s="72">
        <v>59.18</v>
      </c>
      <c r="C35" s="76">
        <v>17.660399999999999</v>
      </c>
      <c r="D35" s="72">
        <v>3.9947400000000002</v>
      </c>
      <c r="E35" s="72"/>
      <c r="F35" s="72"/>
      <c r="G35" s="72"/>
    </row>
    <row r="36" spans="1:7">
      <c r="A36" s="33" t="s">
        <v>86</v>
      </c>
      <c r="B36" s="72">
        <v>60.282800000000002</v>
      </c>
      <c r="C36" s="76">
        <v>17.473299999999998</v>
      </c>
      <c r="D36" s="72">
        <v>3.8606199999999999</v>
      </c>
      <c r="E36" s="72"/>
      <c r="F36" s="72"/>
      <c r="G36" s="72"/>
    </row>
    <row r="37" spans="1:7">
      <c r="A37" s="33" t="s">
        <v>87</v>
      </c>
      <c r="B37" s="72">
        <v>61.119399999999999</v>
      </c>
      <c r="C37" s="76">
        <v>18.6142</v>
      </c>
      <c r="D37" s="72">
        <v>3.94163</v>
      </c>
      <c r="E37" s="72"/>
      <c r="F37" s="72"/>
      <c r="G37" s="72"/>
    </row>
    <row r="38" spans="1:7">
      <c r="A38" s="33" t="s">
        <v>88</v>
      </c>
      <c r="B38" s="72">
        <v>62.0505</v>
      </c>
      <c r="C38" s="76">
        <v>17.444700000000001</v>
      </c>
      <c r="D38" s="72">
        <v>4.1768400000000003</v>
      </c>
      <c r="E38" s="72"/>
      <c r="F38" s="72"/>
      <c r="G38" s="72"/>
    </row>
    <row r="39" spans="1:7">
      <c r="A39" s="33" t="s">
        <v>89</v>
      </c>
      <c r="B39" s="72">
        <v>62.810699999999997</v>
      </c>
      <c r="C39" s="76">
        <v>17.554400000000001</v>
      </c>
      <c r="D39" s="72">
        <v>4.21807</v>
      </c>
      <c r="E39" s="72"/>
      <c r="F39" s="72"/>
      <c r="G39" s="72"/>
    </row>
    <row r="40" spans="1:7">
      <c r="A40" s="33" t="s">
        <v>90</v>
      </c>
      <c r="B40" s="72">
        <v>63.683599999999998</v>
      </c>
      <c r="C40" s="76">
        <v>18.164000000000001</v>
      </c>
      <c r="D40" s="72">
        <v>4.9733499999999999</v>
      </c>
      <c r="E40" s="72"/>
      <c r="F40" s="72"/>
      <c r="G40" s="72"/>
    </row>
    <row r="41" spans="1:7">
      <c r="A41" s="33" t="s">
        <v>91</v>
      </c>
      <c r="B41" s="72">
        <v>64.245800000000003</v>
      </c>
      <c r="C41" s="72">
        <v>18.7424</v>
      </c>
      <c r="D41" s="72">
        <v>5.6424300000000001</v>
      </c>
      <c r="E41" s="72"/>
      <c r="F41" s="72"/>
      <c r="G41" s="72"/>
    </row>
    <row r="42" spans="1:7">
      <c r="A42" s="33" t="s">
        <v>92</v>
      </c>
      <c r="B42" s="72">
        <v>64.977999999999994</v>
      </c>
      <c r="C42" s="72">
        <v>19.997299999999999</v>
      </c>
      <c r="D42" s="72">
        <v>5.7464000000000004</v>
      </c>
      <c r="E42" s="72"/>
      <c r="F42" s="72"/>
      <c r="G42" s="72"/>
    </row>
    <row r="43" spans="1:7">
      <c r="A43" s="33" t="s">
        <v>93</v>
      </c>
      <c r="B43" s="72">
        <v>66.380799999999994</v>
      </c>
      <c r="C43" s="72">
        <v>20.282900000000001</v>
      </c>
      <c r="D43" s="72">
        <v>6.2143600000000001</v>
      </c>
      <c r="E43" s="72"/>
      <c r="F43" s="72"/>
      <c r="G43" s="72"/>
    </row>
    <row r="44" spans="1:7">
      <c r="A44" s="33" t="s">
        <v>94</v>
      </c>
      <c r="B44" s="72">
        <v>66.629199999999997</v>
      </c>
      <c r="C44" s="72">
        <v>20.8504</v>
      </c>
      <c r="D44" s="72">
        <v>5.9106899999999998</v>
      </c>
      <c r="E44" s="72"/>
      <c r="F44" s="72"/>
      <c r="G44" s="72"/>
    </row>
    <row r="45" spans="1:7">
      <c r="A45" s="33" t="s">
        <v>95</v>
      </c>
      <c r="B45" s="72">
        <v>67.408500000000004</v>
      </c>
      <c r="C45" s="72">
        <v>22.2255</v>
      </c>
      <c r="D45" s="72">
        <v>5.76145</v>
      </c>
      <c r="E45" s="72"/>
      <c r="F45" s="72"/>
      <c r="G45" s="72"/>
    </row>
    <row r="46" spans="1:7">
      <c r="A46" s="33" t="s">
        <v>96</v>
      </c>
      <c r="B46" s="72">
        <v>68.555999999999997</v>
      </c>
      <c r="C46" s="72">
        <v>22.695699999999999</v>
      </c>
      <c r="D46" s="72">
        <v>5.7350500000000002</v>
      </c>
      <c r="E46" s="72"/>
      <c r="F46" s="72"/>
      <c r="G46" s="72"/>
    </row>
    <row r="47" spans="1:7">
      <c r="A47" s="33" t="s">
        <v>97</v>
      </c>
      <c r="B47" s="72">
        <v>67.502899999999997</v>
      </c>
      <c r="C47" s="72">
        <v>22.994299999999999</v>
      </c>
      <c r="D47" s="72">
        <v>5.4185400000000001</v>
      </c>
      <c r="E47" s="72"/>
      <c r="F47" s="72"/>
      <c r="G47" s="72"/>
    </row>
    <row r="48" spans="1:7">
      <c r="A48" s="33" t="s">
        <v>98</v>
      </c>
      <c r="B48" s="72">
        <v>67.259100000000004</v>
      </c>
      <c r="C48" s="72">
        <v>23.363700000000001</v>
      </c>
      <c r="D48" s="72">
        <v>5.6390700000000002</v>
      </c>
      <c r="E48" s="72"/>
      <c r="F48" s="72"/>
      <c r="G48" s="72"/>
    </row>
    <row r="49" spans="1:10">
      <c r="A49" s="33" t="s">
        <v>99</v>
      </c>
      <c r="B49" s="72">
        <v>67.487899999999996</v>
      </c>
      <c r="C49" s="72">
        <v>23.658300000000001</v>
      </c>
      <c r="D49" s="72">
        <v>5.70404</v>
      </c>
      <c r="E49" s="72"/>
      <c r="F49" s="72"/>
      <c r="G49" s="72"/>
    </row>
    <row r="50" spans="1:10">
      <c r="A50" s="33" t="s">
        <v>100</v>
      </c>
      <c r="B50" s="72">
        <v>67.689599999999999</v>
      </c>
      <c r="C50" s="72">
        <v>23.411200000000001</v>
      </c>
      <c r="D50" s="72">
        <v>5.5950199999999999</v>
      </c>
      <c r="E50" s="72"/>
      <c r="F50" s="72"/>
      <c r="G50" s="72"/>
    </row>
    <row r="51" spans="1:10">
      <c r="A51" s="33" t="s">
        <v>101</v>
      </c>
      <c r="B51" s="72">
        <v>67.3857</v>
      </c>
      <c r="C51" s="72">
        <v>24.7239</v>
      </c>
      <c r="D51" s="72">
        <v>5.5068000000000001</v>
      </c>
      <c r="E51" s="72">
        <v>67.087599999999995</v>
      </c>
      <c r="F51" s="72">
        <v>24.9099</v>
      </c>
      <c r="G51" s="72">
        <v>5.5249300000000003</v>
      </c>
      <c r="H51" s="74"/>
      <c r="I51" s="74"/>
      <c r="J51" s="74"/>
    </row>
    <row r="52" spans="1:10">
      <c r="A52" s="33" t="s">
        <v>102</v>
      </c>
      <c r="B52" s="72"/>
      <c r="C52" s="72"/>
      <c r="D52" s="72"/>
      <c r="E52" s="72">
        <v>67.610299999999995</v>
      </c>
      <c r="F52" s="72">
        <v>25.077200000000001</v>
      </c>
      <c r="G52" s="72">
        <v>5.7295400000000001</v>
      </c>
      <c r="H52" s="74"/>
      <c r="I52" s="74"/>
      <c r="J52" s="74"/>
    </row>
    <row r="53" spans="1:10">
      <c r="A53" s="33" t="s">
        <v>103</v>
      </c>
      <c r="B53" s="72"/>
      <c r="C53" s="72"/>
      <c r="D53" s="72"/>
      <c r="E53" s="72">
        <v>68.309299999999993</v>
      </c>
      <c r="F53" s="72">
        <v>24.8657</v>
      </c>
      <c r="G53" s="72">
        <v>5.5743600000000004</v>
      </c>
      <c r="H53" s="74"/>
      <c r="I53" s="74"/>
      <c r="J53" s="74"/>
    </row>
    <row r="54" spans="1:10">
      <c r="A54" s="33" t="s">
        <v>104</v>
      </c>
      <c r="B54" s="72"/>
      <c r="C54" s="72"/>
      <c r="D54" s="72"/>
      <c r="E54" s="72">
        <v>68.469499999999996</v>
      </c>
      <c r="F54" s="72">
        <v>26.328399999999998</v>
      </c>
      <c r="G54" s="72">
        <v>5.6460400000000002</v>
      </c>
      <c r="H54" s="74"/>
      <c r="I54" s="74"/>
      <c r="J54" s="74"/>
    </row>
    <row r="55" spans="1:10">
      <c r="A55" s="33" t="s">
        <v>105</v>
      </c>
      <c r="B55" s="72"/>
      <c r="C55" s="72"/>
      <c r="D55" s="72"/>
      <c r="E55" s="72">
        <v>69.025999999999996</v>
      </c>
      <c r="F55" s="72">
        <v>26.8171</v>
      </c>
      <c r="G55" s="72">
        <v>5.9404599999999999</v>
      </c>
      <c r="H55" s="74"/>
      <c r="I55" s="74"/>
      <c r="J55" s="74"/>
    </row>
    <row r="56" spans="1:10">
      <c r="A56" s="33" t="s">
        <v>106</v>
      </c>
      <c r="B56" s="72"/>
      <c r="C56" s="72"/>
      <c r="D56" s="72"/>
      <c r="E56" s="72">
        <v>69.090100000000007</v>
      </c>
      <c r="F56" s="72">
        <v>27.694700000000001</v>
      </c>
      <c r="G56" s="72">
        <v>5.8802899999999996</v>
      </c>
      <c r="H56" s="74"/>
      <c r="I56" s="74"/>
      <c r="J56" s="74"/>
    </row>
    <row r="57" spans="1:10">
      <c r="A57" s="33" t="s">
        <v>107</v>
      </c>
      <c r="B57" s="72"/>
      <c r="C57" s="72"/>
      <c r="D57" s="72"/>
      <c r="E57" s="72">
        <v>68.894499999999994</v>
      </c>
      <c r="F57" s="72">
        <v>27.8672</v>
      </c>
      <c r="G57" s="72">
        <v>5.57376</v>
      </c>
      <c r="H57" s="74"/>
      <c r="I57" s="74"/>
      <c r="J57" s="74"/>
    </row>
    <row r="58" spans="1:10">
      <c r="A58" s="33" t="s">
        <v>108</v>
      </c>
      <c r="B58" s="72"/>
      <c r="C58" s="72"/>
      <c r="D58" s="72"/>
      <c r="E58" s="72">
        <v>68.957300000000004</v>
      </c>
      <c r="F58" s="72">
        <v>27.8828</v>
      </c>
      <c r="G58" s="72">
        <v>6.2570399999999999</v>
      </c>
      <c r="H58" s="74"/>
      <c r="I58" s="74"/>
      <c r="J58" s="74"/>
    </row>
    <row r="59" spans="1:10">
      <c r="A59" s="33" t="s">
        <v>109</v>
      </c>
      <c r="B59" s="72"/>
      <c r="C59" s="72"/>
      <c r="D59" s="72"/>
      <c r="E59" s="72">
        <v>70.1297</v>
      </c>
      <c r="F59" s="72">
        <v>27.863099999999999</v>
      </c>
      <c r="G59" s="72">
        <v>6.4578899999999999</v>
      </c>
      <c r="H59" s="74"/>
      <c r="I59" s="74"/>
      <c r="J59" s="74"/>
    </row>
    <row r="60" spans="1:10">
      <c r="A60" s="33" t="s">
        <v>110</v>
      </c>
      <c r="B60" s="72"/>
      <c r="C60" s="72"/>
      <c r="D60" s="72"/>
      <c r="E60" s="72">
        <v>69.950599999999994</v>
      </c>
      <c r="F60" s="72">
        <v>27.927399999999999</v>
      </c>
      <c r="G60" s="72">
        <v>6.3296700000000001</v>
      </c>
      <c r="H60" s="74"/>
      <c r="I60" s="74"/>
      <c r="J60" s="74"/>
    </row>
    <row r="61" spans="1:10">
      <c r="A61" s="33" t="s">
        <v>111</v>
      </c>
      <c r="B61" s="72"/>
      <c r="C61" s="72"/>
      <c r="D61" s="72"/>
      <c r="E61" s="72">
        <v>70.597200000000001</v>
      </c>
      <c r="F61" s="72">
        <v>28.203299999999999</v>
      </c>
      <c r="G61" s="72">
        <v>6.34232</v>
      </c>
      <c r="H61" s="74"/>
      <c r="I61" s="74"/>
      <c r="J61" s="74"/>
    </row>
    <row r="62" spans="1:10">
      <c r="A62" s="33" t="s">
        <v>112</v>
      </c>
      <c r="B62" s="72"/>
      <c r="C62" s="72"/>
      <c r="D62" s="72"/>
      <c r="E62" s="72">
        <v>70.505399999999995</v>
      </c>
      <c r="F62" s="72">
        <v>28.485800000000001</v>
      </c>
      <c r="G62" s="72">
        <v>6.2750899999999996</v>
      </c>
      <c r="H62" s="74"/>
      <c r="I62" s="74"/>
      <c r="J62" s="74"/>
    </row>
    <row r="63" spans="1:10">
      <c r="A63" s="33" t="s">
        <v>113</v>
      </c>
      <c r="B63" s="72"/>
      <c r="C63" s="72"/>
      <c r="D63" s="72"/>
      <c r="E63" s="72">
        <v>71.007800000000003</v>
      </c>
      <c r="F63" s="72">
        <v>28.963999999999999</v>
      </c>
      <c r="G63" s="72">
        <v>6.2191999999999998</v>
      </c>
      <c r="H63" s="74"/>
      <c r="I63" s="74"/>
      <c r="J63" s="74"/>
    </row>
    <row r="64" spans="1:10">
      <c r="A64" s="33" t="s">
        <v>114</v>
      </c>
      <c r="B64" s="72"/>
      <c r="C64" s="72"/>
      <c r="D64" s="72"/>
      <c r="E64" s="72">
        <v>71.976399999999998</v>
      </c>
      <c r="F64" s="72">
        <v>29.634599999999999</v>
      </c>
      <c r="G64" s="72">
        <v>6.5663600000000004</v>
      </c>
      <c r="H64" s="74"/>
      <c r="I64" s="74"/>
      <c r="J64" s="74"/>
    </row>
    <row r="65" spans="1:10">
      <c r="A65" s="70" t="s">
        <v>115</v>
      </c>
      <c r="B65" s="72"/>
      <c r="C65" s="72"/>
      <c r="D65" s="72"/>
      <c r="E65" s="72">
        <v>71.845100000000002</v>
      </c>
      <c r="F65" s="72">
        <v>29.141300000000001</v>
      </c>
      <c r="G65" s="72">
        <v>6.98468</v>
      </c>
      <c r="H65" s="74"/>
      <c r="I65" s="74"/>
      <c r="J65" s="74"/>
    </row>
    <row r="66" spans="1:10">
      <c r="A66" s="70" t="s">
        <v>116</v>
      </c>
      <c r="B66" s="72"/>
      <c r="C66" s="72"/>
      <c r="D66" s="72"/>
      <c r="E66" s="72">
        <v>72.664000000000001</v>
      </c>
      <c r="F66" s="72">
        <v>29.976199999999999</v>
      </c>
      <c r="G66" s="72">
        <v>6.8242200000000004</v>
      </c>
      <c r="H66" s="74"/>
      <c r="I66" s="74"/>
      <c r="J66" s="74"/>
    </row>
    <row r="67" spans="1:10">
      <c r="A67" s="70" t="s">
        <v>117</v>
      </c>
      <c r="B67" s="72"/>
      <c r="C67" s="72"/>
      <c r="D67" s="72"/>
      <c r="E67" s="72">
        <v>72.640600000000006</v>
      </c>
      <c r="F67" s="72">
        <v>30.259</v>
      </c>
      <c r="G67" s="72">
        <v>6.7197699999999996</v>
      </c>
      <c r="H67" s="74"/>
      <c r="I67" s="74"/>
      <c r="J67" s="74"/>
    </row>
    <row r="68" spans="1:10">
      <c r="A68" s="70" t="s">
        <v>118</v>
      </c>
      <c r="B68" s="72"/>
      <c r="C68" s="72"/>
      <c r="D68" s="72"/>
      <c r="E68" s="72">
        <v>71.837999999999994</v>
      </c>
      <c r="F68" s="72">
        <v>30.656300000000002</v>
      </c>
      <c r="G68" s="72">
        <v>6.1682300000000003</v>
      </c>
      <c r="H68" s="74"/>
      <c r="I68" s="74"/>
      <c r="J68" s="74"/>
    </row>
    <row r="69" spans="1:10">
      <c r="A69" s="70" t="s">
        <v>119</v>
      </c>
      <c r="B69" s="72"/>
      <c r="C69" s="72"/>
      <c r="D69" s="72"/>
      <c r="E69" s="72">
        <v>71.776899999999998</v>
      </c>
      <c r="F69" s="72">
        <v>31.477799999999998</v>
      </c>
      <c r="G69" s="72">
        <v>6.3904199999999998</v>
      </c>
      <c r="H69" s="74"/>
      <c r="I69" s="74"/>
      <c r="J69" s="74"/>
    </row>
    <row r="70" spans="1:10">
      <c r="A70" s="70" t="s">
        <v>120</v>
      </c>
      <c r="B70" s="72"/>
      <c r="C70" s="72"/>
      <c r="D70" s="72"/>
      <c r="E70" s="72">
        <v>71.986400000000003</v>
      </c>
      <c r="F70" s="72">
        <v>31.695900000000002</v>
      </c>
      <c r="G70" s="72">
        <v>6.8296299999999999</v>
      </c>
      <c r="H70" s="74"/>
      <c r="I70" s="74"/>
      <c r="J70" s="74"/>
    </row>
    <row r="71" spans="1:10">
      <c r="A71" s="70" t="s">
        <v>121</v>
      </c>
      <c r="B71" s="72"/>
      <c r="C71" s="72"/>
      <c r="D71" s="72"/>
      <c r="E71" s="72">
        <v>71.537000000000006</v>
      </c>
      <c r="F71" s="72">
        <v>32.407499999999999</v>
      </c>
      <c r="G71" s="72">
        <v>7.4112200000000001</v>
      </c>
      <c r="H71" s="74"/>
      <c r="I71" s="74"/>
      <c r="J71" s="74"/>
    </row>
    <row r="72" spans="1:10">
      <c r="A72" s="70" t="s">
        <v>122</v>
      </c>
      <c r="B72" s="72"/>
      <c r="C72" s="72"/>
      <c r="D72" s="72"/>
      <c r="E72" s="72">
        <v>71.932199999999995</v>
      </c>
      <c r="F72" s="72">
        <v>32.466000000000001</v>
      </c>
      <c r="G72" s="72">
        <v>7.8891799999999996</v>
      </c>
      <c r="H72" s="74"/>
      <c r="I72" s="74"/>
      <c r="J72" s="74"/>
    </row>
    <row r="73" spans="1:10">
      <c r="B73" s="72"/>
      <c r="C73" s="72"/>
      <c r="D73" s="72"/>
      <c r="E73" s="72"/>
      <c r="G73" s="74"/>
      <c r="H73" s="74"/>
      <c r="I73" s="74"/>
      <c r="J73" s="74"/>
    </row>
    <row r="74" spans="1:10">
      <c r="B74" s="72"/>
      <c r="C74" s="72"/>
      <c r="D74" s="72"/>
      <c r="E74" s="72"/>
      <c r="G74" s="74"/>
      <c r="H74" s="74"/>
      <c r="I74" s="74"/>
      <c r="J74" s="74"/>
    </row>
    <row r="75" spans="1:10">
      <c r="B75" s="72"/>
      <c r="C75" s="72"/>
      <c r="D75" s="72"/>
      <c r="E75" s="72"/>
      <c r="G75" s="74"/>
      <c r="H75" s="74"/>
      <c r="I75" s="74"/>
      <c r="J75" s="74"/>
    </row>
    <row r="76" spans="1:10">
      <c r="B76" s="72"/>
      <c r="C76" s="72"/>
      <c r="D76" s="72"/>
      <c r="E76" s="72"/>
      <c r="G76" s="74"/>
      <c r="H76" s="74"/>
      <c r="I76" s="74"/>
      <c r="J76" s="74"/>
    </row>
    <row r="77" spans="1:10">
      <c r="B77" s="72"/>
      <c r="C77" s="72"/>
      <c r="D77" s="72"/>
      <c r="E77" s="72"/>
      <c r="G77" s="74"/>
      <c r="H77" s="74"/>
      <c r="I77" s="74"/>
      <c r="J77" s="74"/>
    </row>
    <row r="78" spans="1:10">
      <c r="B78" s="72"/>
      <c r="C78" s="72"/>
      <c r="D78" s="72"/>
      <c r="E78" s="72"/>
      <c r="G78" s="74"/>
      <c r="H78" s="74"/>
      <c r="I78" s="74"/>
      <c r="J78" s="74"/>
    </row>
    <row r="79" spans="1:10">
      <c r="B79" s="72"/>
      <c r="C79" s="72"/>
      <c r="D79" s="72"/>
      <c r="E79" s="72"/>
      <c r="G79" s="74"/>
      <c r="H79" s="74"/>
      <c r="I79" s="74"/>
      <c r="J79" s="74"/>
    </row>
    <row r="80" spans="1:10">
      <c r="B80" s="72"/>
      <c r="C80" s="72"/>
      <c r="D80" s="72"/>
      <c r="E80" s="72"/>
      <c r="G80" s="74"/>
      <c r="H80" s="74"/>
      <c r="I80" s="74"/>
      <c r="J80" s="74"/>
    </row>
    <row r="81" spans="2:10">
      <c r="B81" s="72"/>
      <c r="C81" s="72"/>
      <c r="D81" s="72"/>
      <c r="E81" s="72"/>
      <c r="G81" s="74"/>
      <c r="H81" s="74"/>
      <c r="I81" s="74"/>
      <c r="J81" s="74"/>
    </row>
    <row r="82" spans="2:10">
      <c r="B82" s="72"/>
      <c r="C82" s="72"/>
      <c r="D82" s="72"/>
      <c r="E82" s="72"/>
      <c r="G82" s="74"/>
      <c r="H82" s="74"/>
      <c r="I82" s="74"/>
      <c r="J82" s="74"/>
    </row>
    <row r="83" spans="2:10">
      <c r="B83" s="72"/>
      <c r="C83" s="72"/>
      <c r="D83" s="72"/>
      <c r="E83" s="72"/>
      <c r="G83" s="74"/>
      <c r="H83" s="74"/>
      <c r="I83" s="74"/>
      <c r="J83" s="74"/>
    </row>
    <row r="84" spans="2:10">
      <c r="B84" s="72"/>
      <c r="C84" s="72"/>
      <c r="D84" s="72"/>
      <c r="E84" s="72"/>
      <c r="G84" s="74"/>
      <c r="H84" s="74"/>
      <c r="I84" s="74"/>
      <c r="J84" s="74"/>
    </row>
    <row r="85" spans="2:10">
      <c r="B85" s="72"/>
      <c r="C85" s="72"/>
      <c r="D85" s="72"/>
      <c r="E85" s="72"/>
      <c r="G85" s="74"/>
      <c r="H85" s="74"/>
      <c r="I85" s="74"/>
      <c r="J85" s="74"/>
    </row>
    <row r="86" spans="2:10">
      <c r="B86" s="72"/>
      <c r="C86" s="72"/>
      <c r="D86" s="72"/>
      <c r="E86" s="72"/>
      <c r="G86" s="74"/>
      <c r="H86" s="74"/>
      <c r="I86" s="74"/>
      <c r="J86" s="74"/>
    </row>
    <row r="87" spans="2:10">
      <c r="B87" s="72"/>
      <c r="C87" s="72"/>
      <c r="D87" s="72"/>
      <c r="E87" s="72"/>
      <c r="G87" s="74"/>
      <c r="H87" s="74"/>
      <c r="I87" s="74"/>
      <c r="J87" s="74"/>
    </row>
    <row r="88" spans="2:10">
      <c r="B88" s="72"/>
      <c r="C88" s="72"/>
      <c r="D88" s="72"/>
      <c r="E88" s="72"/>
      <c r="G88" s="74"/>
      <c r="H88" s="74"/>
      <c r="I88" s="74"/>
      <c r="J88" s="74"/>
    </row>
    <row r="89" spans="2:10">
      <c r="B89" s="72"/>
      <c r="C89" s="72"/>
      <c r="D89" s="72"/>
      <c r="E89" s="72"/>
      <c r="G89" s="74"/>
      <c r="H89" s="74"/>
      <c r="I89" s="74"/>
      <c r="J89" s="74"/>
    </row>
    <row r="90" spans="2:10">
      <c r="B90" s="72"/>
      <c r="C90" s="72"/>
      <c r="D90" s="72"/>
      <c r="E90" s="72"/>
    </row>
    <row r="91" spans="2:10">
      <c r="B91" s="72"/>
      <c r="C91" s="72"/>
      <c r="D91" s="72"/>
      <c r="E91" s="72"/>
    </row>
    <row r="92" spans="2:10">
      <c r="B92" s="72"/>
      <c r="C92" s="72"/>
      <c r="D92" s="72"/>
      <c r="E92" s="72"/>
    </row>
    <row r="93" spans="2:10">
      <c r="B93" s="72"/>
      <c r="C93" s="72"/>
      <c r="D93" s="72"/>
      <c r="E93" s="72"/>
    </row>
    <row r="94" spans="2:10">
      <c r="B94" s="72"/>
      <c r="C94" s="72"/>
      <c r="D94" s="72"/>
      <c r="E94" s="72"/>
    </row>
    <row r="95" spans="2:10">
      <c r="B95" s="72"/>
      <c r="C95" s="72"/>
      <c r="D95" s="72"/>
      <c r="E95" s="72"/>
      <c r="F95" s="74"/>
    </row>
    <row r="96" spans="2:10">
      <c r="B96" s="72"/>
      <c r="C96" s="72"/>
      <c r="D96" s="72"/>
      <c r="E96" s="72"/>
    </row>
    <row r="97" spans="2:5">
      <c r="B97" s="72"/>
      <c r="C97" s="72"/>
      <c r="D97" s="72"/>
      <c r="E97" s="72"/>
    </row>
    <row r="98" spans="2:5">
      <c r="B98" s="72"/>
      <c r="C98" s="72"/>
      <c r="D98" s="72"/>
      <c r="E98" s="72"/>
    </row>
    <row r="99" spans="2:5">
      <c r="B99" s="72"/>
      <c r="C99" s="72"/>
      <c r="D99" s="72"/>
      <c r="E99" s="72"/>
    </row>
    <row r="100" spans="2:5">
      <c r="B100" s="72"/>
      <c r="C100" s="72"/>
      <c r="D100" s="72"/>
      <c r="E100" s="72"/>
    </row>
    <row r="101" spans="2:5">
      <c r="B101" s="72"/>
      <c r="C101" s="72"/>
      <c r="D101" s="72"/>
      <c r="E101" s="72"/>
    </row>
    <row r="102" spans="2:5">
      <c r="B102" s="72"/>
      <c r="C102" s="72"/>
      <c r="D102" s="72"/>
      <c r="E102" s="72"/>
    </row>
    <row r="103" spans="2:5">
      <c r="B103" s="72"/>
      <c r="C103" s="72"/>
      <c r="D103" s="72"/>
      <c r="E103" s="72"/>
    </row>
    <row r="104" spans="2:5">
      <c r="B104" s="72"/>
      <c r="C104" s="72"/>
      <c r="D104" s="72"/>
      <c r="E104" s="72"/>
    </row>
    <row r="105" spans="2:5">
      <c r="B105" s="72"/>
      <c r="C105" s="72"/>
      <c r="D105" s="72"/>
      <c r="E105" s="72"/>
    </row>
    <row r="106" spans="2:5">
      <c r="B106" s="72"/>
      <c r="C106" s="72"/>
      <c r="D106" s="72"/>
      <c r="E106" s="72"/>
    </row>
    <row r="107" spans="2:5">
      <c r="B107" s="72"/>
      <c r="C107" s="72"/>
      <c r="D107" s="72"/>
      <c r="E107" s="72"/>
    </row>
    <row r="108" spans="2:5">
      <c r="B108" s="72"/>
      <c r="C108" s="72"/>
      <c r="D108" s="72"/>
      <c r="E108" s="72"/>
    </row>
    <row r="109" spans="2:5">
      <c r="B109" s="72"/>
      <c r="C109" s="72"/>
      <c r="D109" s="72"/>
      <c r="E109" s="72"/>
    </row>
    <row r="110" spans="2:5">
      <c r="B110" s="72"/>
      <c r="C110" s="72"/>
      <c r="D110" s="72"/>
      <c r="E110" s="72"/>
    </row>
    <row r="111" spans="2:5">
      <c r="B111" s="72"/>
      <c r="C111" s="72"/>
      <c r="D111" s="72"/>
      <c r="E111" s="72"/>
    </row>
  </sheetData>
  <mergeCells count="2">
    <mergeCell ref="B4:D4"/>
    <mergeCell ref="E4:G4"/>
  </mergeCells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11"/>
  <sheetViews>
    <sheetView zoomScale="80" workbookViewId="0">
      <selection activeCell="A43" sqref="A43"/>
    </sheetView>
  </sheetViews>
  <sheetFormatPr baseColWidth="10" defaultRowHeight="12.75"/>
  <cols>
    <col min="1" max="1" width="11.42578125" style="33"/>
    <col min="2" max="2" width="21.140625" style="33" customWidth="1"/>
    <col min="3" max="3" width="13.140625" style="33" customWidth="1"/>
    <col min="4" max="4" width="19.28515625" style="33" customWidth="1"/>
    <col min="5" max="257" width="11.42578125" style="33"/>
    <col min="258" max="258" width="21.140625" style="33" customWidth="1"/>
    <col min="259" max="259" width="13.140625" style="33" customWidth="1"/>
    <col min="260" max="260" width="19.28515625" style="33" customWidth="1"/>
    <col min="261" max="513" width="11.42578125" style="33"/>
    <col min="514" max="514" width="21.140625" style="33" customWidth="1"/>
    <col min="515" max="515" width="13.140625" style="33" customWidth="1"/>
    <col min="516" max="516" width="19.28515625" style="33" customWidth="1"/>
    <col min="517" max="769" width="11.42578125" style="33"/>
    <col min="770" max="770" width="21.140625" style="33" customWidth="1"/>
    <col min="771" max="771" width="13.140625" style="33" customWidth="1"/>
    <col min="772" max="772" width="19.28515625" style="33" customWidth="1"/>
    <col min="773" max="1025" width="11.42578125" style="33"/>
    <col min="1026" max="1026" width="21.140625" style="33" customWidth="1"/>
    <col min="1027" max="1027" width="13.140625" style="33" customWidth="1"/>
    <col min="1028" max="1028" width="19.28515625" style="33" customWidth="1"/>
    <col min="1029" max="1281" width="11.42578125" style="33"/>
    <col min="1282" max="1282" width="21.140625" style="33" customWidth="1"/>
    <col min="1283" max="1283" width="13.140625" style="33" customWidth="1"/>
    <col min="1284" max="1284" width="19.28515625" style="33" customWidth="1"/>
    <col min="1285" max="1537" width="11.42578125" style="33"/>
    <col min="1538" max="1538" width="21.140625" style="33" customWidth="1"/>
    <col min="1539" max="1539" width="13.140625" style="33" customWidth="1"/>
    <col min="1540" max="1540" width="19.28515625" style="33" customWidth="1"/>
    <col min="1541" max="1793" width="11.42578125" style="33"/>
    <col min="1794" max="1794" width="21.140625" style="33" customWidth="1"/>
    <col min="1795" max="1795" width="13.140625" style="33" customWidth="1"/>
    <col min="1796" max="1796" width="19.28515625" style="33" customWidth="1"/>
    <col min="1797" max="2049" width="11.42578125" style="33"/>
    <col min="2050" max="2050" width="21.140625" style="33" customWidth="1"/>
    <col min="2051" max="2051" width="13.140625" style="33" customWidth="1"/>
    <col min="2052" max="2052" width="19.28515625" style="33" customWidth="1"/>
    <col min="2053" max="2305" width="11.42578125" style="33"/>
    <col min="2306" max="2306" width="21.140625" style="33" customWidth="1"/>
    <col min="2307" max="2307" width="13.140625" style="33" customWidth="1"/>
    <col min="2308" max="2308" width="19.28515625" style="33" customWidth="1"/>
    <col min="2309" max="2561" width="11.42578125" style="33"/>
    <col min="2562" max="2562" width="21.140625" style="33" customWidth="1"/>
    <col min="2563" max="2563" width="13.140625" style="33" customWidth="1"/>
    <col min="2564" max="2564" width="19.28515625" style="33" customWidth="1"/>
    <col min="2565" max="2817" width="11.42578125" style="33"/>
    <col min="2818" max="2818" width="21.140625" style="33" customWidth="1"/>
    <col min="2819" max="2819" width="13.140625" style="33" customWidth="1"/>
    <col min="2820" max="2820" width="19.28515625" style="33" customWidth="1"/>
    <col min="2821" max="3073" width="11.42578125" style="33"/>
    <col min="3074" max="3074" width="21.140625" style="33" customWidth="1"/>
    <col min="3075" max="3075" width="13.140625" style="33" customWidth="1"/>
    <col min="3076" max="3076" width="19.28515625" style="33" customWidth="1"/>
    <col min="3077" max="3329" width="11.42578125" style="33"/>
    <col min="3330" max="3330" width="21.140625" style="33" customWidth="1"/>
    <col min="3331" max="3331" width="13.140625" style="33" customWidth="1"/>
    <col min="3332" max="3332" width="19.28515625" style="33" customWidth="1"/>
    <col min="3333" max="3585" width="11.42578125" style="33"/>
    <col min="3586" max="3586" width="21.140625" style="33" customWidth="1"/>
    <col min="3587" max="3587" width="13.140625" style="33" customWidth="1"/>
    <col min="3588" max="3588" width="19.28515625" style="33" customWidth="1"/>
    <col min="3589" max="3841" width="11.42578125" style="33"/>
    <col min="3842" max="3842" width="21.140625" style="33" customWidth="1"/>
    <col min="3843" max="3843" width="13.140625" style="33" customWidth="1"/>
    <col min="3844" max="3844" width="19.28515625" style="33" customWidth="1"/>
    <col min="3845" max="4097" width="11.42578125" style="33"/>
    <col min="4098" max="4098" width="21.140625" style="33" customWidth="1"/>
    <col min="4099" max="4099" width="13.140625" style="33" customWidth="1"/>
    <col min="4100" max="4100" width="19.28515625" style="33" customWidth="1"/>
    <col min="4101" max="4353" width="11.42578125" style="33"/>
    <col min="4354" max="4354" width="21.140625" style="33" customWidth="1"/>
    <col min="4355" max="4355" width="13.140625" style="33" customWidth="1"/>
    <col min="4356" max="4356" width="19.28515625" style="33" customWidth="1"/>
    <col min="4357" max="4609" width="11.42578125" style="33"/>
    <col min="4610" max="4610" width="21.140625" style="33" customWidth="1"/>
    <col min="4611" max="4611" width="13.140625" style="33" customWidth="1"/>
    <col min="4612" max="4612" width="19.28515625" style="33" customWidth="1"/>
    <col min="4613" max="4865" width="11.42578125" style="33"/>
    <col min="4866" max="4866" width="21.140625" style="33" customWidth="1"/>
    <col min="4867" max="4867" width="13.140625" style="33" customWidth="1"/>
    <col min="4868" max="4868" width="19.28515625" style="33" customWidth="1"/>
    <col min="4869" max="5121" width="11.42578125" style="33"/>
    <col min="5122" max="5122" width="21.140625" style="33" customWidth="1"/>
    <col min="5123" max="5123" width="13.140625" style="33" customWidth="1"/>
    <col min="5124" max="5124" width="19.28515625" style="33" customWidth="1"/>
    <col min="5125" max="5377" width="11.42578125" style="33"/>
    <col min="5378" max="5378" width="21.140625" style="33" customWidth="1"/>
    <col min="5379" max="5379" width="13.140625" style="33" customWidth="1"/>
    <col min="5380" max="5380" width="19.28515625" style="33" customWidth="1"/>
    <col min="5381" max="5633" width="11.42578125" style="33"/>
    <col min="5634" max="5634" width="21.140625" style="33" customWidth="1"/>
    <col min="5635" max="5635" width="13.140625" style="33" customWidth="1"/>
    <col min="5636" max="5636" width="19.28515625" style="33" customWidth="1"/>
    <col min="5637" max="5889" width="11.42578125" style="33"/>
    <col min="5890" max="5890" width="21.140625" style="33" customWidth="1"/>
    <col min="5891" max="5891" width="13.140625" style="33" customWidth="1"/>
    <col min="5892" max="5892" width="19.28515625" style="33" customWidth="1"/>
    <col min="5893" max="6145" width="11.42578125" style="33"/>
    <col min="6146" max="6146" width="21.140625" style="33" customWidth="1"/>
    <col min="6147" max="6147" width="13.140625" style="33" customWidth="1"/>
    <col min="6148" max="6148" width="19.28515625" style="33" customWidth="1"/>
    <col min="6149" max="6401" width="11.42578125" style="33"/>
    <col min="6402" max="6402" width="21.140625" style="33" customWidth="1"/>
    <col min="6403" max="6403" width="13.140625" style="33" customWidth="1"/>
    <col min="6404" max="6404" width="19.28515625" style="33" customWidth="1"/>
    <col min="6405" max="6657" width="11.42578125" style="33"/>
    <col min="6658" max="6658" width="21.140625" style="33" customWidth="1"/>
    <col min="6659" max="6659" width="13.140625" style="33" customWidth="1"/>
    <col min="6660" max="6660" width="19.28515625" style="33" customWidth="1"/>
    <col min="6661" max="6913" width="11.42578125" style="33"/>
    <col min="6914" max="6914" width="21.140625" style="33" customWidth="1"/>
    <col min="6915" max="6915" width="13.140625" style="33" customWidth="1"/>
    <col min="6916" max="6916" width="19.28515625" style="33" customWidth="1"/>
    <col min="6917" max="7169" width="11.42578125" style="33"/>
    <col min="7170" max="7170" width="21.140625" style="33" customWidth="1"/>
    <col min="7171" max="7171" width="13.140625" style="33" customWidth="1"/>
    <col min="7172" max="7172" width="19.28515625" style="33" customWidth="1"/>
    <col min="7173" max="7425" width="11.42578125" style="33"/>
    <col min="7426" max="7426" width="21.140625" style="33" customWidth="1"/>
    <col min="7427" max="7427" width="13.140625" style="33" customWidth="1"/>
    <col min="7428" max="7428" width="19.28515625" style="33" customWidth="1"/>
    <col min="7429" max="7681" width="11.42578125" style="33"/>
    <col min="7682" max="7682" width="21.140625" style="33" customWidth="1"/>
    <col min="7683" max="7683" width="13.140625" style="33" customWidth="1"/>
    <col min="7684" max="7684" width="19.28515625" style="33" customWidth="1"/>
    <col min="7685" max="7937" width="11.42578125" style="33"/>
    <col min="7938" max="7938" width="21.140625" style="33" customWidth="1"/>
    <col min="7939" max="7939" width="13.140625" style="33" customWidth="1"/>
    <col min="7940" max="7940" width="19.28515625" style="33" customWidth="1"/>
    <col min="7941" max="8193" width="11.42578125" style="33"/>
    <col min="8194" max="8194" width="21.140625" style="33" customWidth="1"/>
    <col min="8195" max="8195" width="13.140625" style="33" customWidth="1"/>
    <col min="8196" max="8196" width="19.28515625" style="33" customWidth="1"/>
    <col min="8197" max="8449" width="11.42578125" style="33"/>
    <col min="8450" max="8450" width="21.140625" style="33" customWidth="1"/>
    <col min="8451" max="8451" width="13.140625" style="33" customWidth="1"/>
    <col min="8452" max="8452" width="19.28515625" style="33" customWidth="1"/>
    <col min="8453" max="8705" width="11.42578125" style="33"/>
    <col min="8706" max="8706" width="21.140625" style="33" customWidth="1"/>
    <col min="8707" max="8707" width="13.140625" style="33" customWidth="1"/>
    <col min="8708" max="8708" width="19.28515625" style="33" customWidth="1"/>
    <col min="8709" max="8961" width="11.42578125" style="33"/>
    <col min="8962" max="8962" width="21.140625" style="33" customWidth="1"/>
    <col min="8963" max="8963" width="13.140625" style="33" customWidth="1"/>
    <col min="8964" max="8964" width="19.28515625" style="33" customWidth="1"/>
    <col min="8965" max="9217" width="11.42578125" style="33"/>
    <col min="9218" max="9218" width="21.140625" style="33" customWidth="1"/>
    <col min="9219" max="9219" width="13.140625" style="33" customWidth="1"/>
    <col min="9220" max="9220" width="19.28515625" style="33" customWidth="1"/>
    <col min="9221" max="9473" width="11.42578125" style="33"/>
    <col min="9474" max="9474" width="21.140625" style="33" customWidth="1"/>
    <col min="9475" max="9475" width="13.140625" style="33" customWidth="1"/>
    <col min="9476" max="9476" width="19.28515625" style="33" customWidth="1"/>
    <col min="9477" max="9729" width="11.42578125" style="33"/>
    <col min="9730" max="9730" width="21.140625" style="33" customWidth="1"/>
    <col min="9731" max="9731" width="13.140625" style="33" customWidth="1"/>
    <col min="9732" max="9732" width="19.28515625" style="33" customWidth="1"/>
    <col min="9733" max="9985" width="11.42578125" style="33"/>
    <col min="9986" max="9986" width="21.140625" style="33" customWidth="1"/>
    <col min="9987" max="9987" width="13.140625" style="33" customWidth="1"/>
    <col min="9988" max="9988" width="19.28515625" style="33" customWidth="1"/>
    <col min="9989" max="10241" width="11.42578125" style="33"/>
    <col min="10242" max="10242" width="21.140625" style="33" customWidth="1"/>
    <col min="10243" max="10243" width="13.140625" style="33" customWidth="1"/>
    <col min="10244" max="10244" width="19.28515625" style="33" customWidth="1"/>
    <col min="10245" max="10497" width="11.42578125" style="33"/>
    <col min="10498" max="10498" width="21.140625" style="33" customWidth="1"/>
    <col min="10499" max="10499" width="13.140625" style="33" customWidth="1"/>
    <col min="10500" max="10500" width="19.28515625" style="33" customWidth="1"/>
    <col min="10501" max="10753" width="11.42578125" style="33"/>
    <col min="10754" max="10754" width="21.140625" style="33" customWidth="1"/>
    <col min="10755" max="10755" width="13.140625" style="33" customWidth="1"/>
    <col min="10756" max="10756" width="19.28515625" style="33" customWidth="1"/>
    <col min="10757" max="11009" width="11.42578125" style="33"/>
    <col min="11010" max="11010" width="21.140625" style="33" customWidth="1"/>
    <col min="11011" max="11011" width="13.140625" style="33" customWidth="1"/>
    <col min="11012" max="11012" width="19.28515625" style="33" customWidth="1"/>
    <col min="11013" max="11265" width="11.42578125" style="33"/>
    <col min="11266" max="11266" width="21.140625" style="33" customWidth="1"/>
    <col min="11267" max="11267" width="13.140625" style="33" customWidth="1"/>
    <col min="11268" max="11268" width="19.28515625" style="33" customWidth="1"/>
    <col min="11269" max="11521" width="11.42578125" style="33"/>
    <col min="11522" max="11522" width="21.140625" style="33" customWidth="1"/>
    <col min="11523" max="11523" width="13.140625" style="33" customWidth="1"/>
    <col min="11524" max="11524" width="19.28515625" style="33" customWidth="1"/>
    <col min="11525" max="11777" width="11.42578125" style="33"/>
    <col min="11778" max="11778" width="21.140625" style="33" customWidth="1"/>
    <col min="11779" max="11779" width="13.140625" style="33" customWidth="1"/>
    <col min="11780" max="11780" width="19.28515625" style="33" customWidth="1"/>
    <col min="11781" max="12033" width="11.42578125" style="33"/>
    <col min="12034" max="12034" width="21.140625" style="33" customWidth="1"/>
    <col min="12035" max="12035" width="13.140625" style="33" customWidth="1"/>
    <col min="12036" max="12036" width="19.28515625" style="33" customWidth="1"/>
    <col min="12037" max="12289" width="11.42578125" style="33"/>
    <col min="12290" max="12290" width="21.140625" style="33" customWidth="1"/>
    <col min="12291" max="12291" width="13.140625" style="33" customWidth="1"/>
    <col min="12292" max="12292" width="19.28515625" style="33" customWidth="1"/>
    <col min="12293" max="12545" width="11.42578125" style="33"/>
    <col min="12546" max="12546" width="21.140625" style="33" customWidth="1"/>
    <col min="12547" max="12547" width="13.140625" style="33" customWidth="1"/>
    <col min="12548" max="12548" width="19.28515625" style="33" customWidth="1"/>
    <col min="12549" max="12801" width="11.42578125" style="33"/>
    <col min="12802" max="12802" width="21.140625" style="33" customWidth="1"/>
    <col min="12803" max="12803" width="13.140625" style="33" customWidth="1"/>
    <col min="12804" max="12804" width="19.28515625" style="33" customWidth="1"/>
    <col min="12805" max="13057" width="11.42578125" style="33"/>
    <col min="13058" max="13058" width="21.140625" style="33" customWidth="1"/>
    <col min="13059" max="13059" width="13.140625" style="33" customWidth="1"/>
    <col min="13060" max="13060" width="19.28515625" style="33" customWidth="1"/>
    <col min="13061" max="13313" width="11.42578125" style="33"/>
    <col min="13314" max="13314" width="21.140625" style="33" customWidth="1"/>
    <col min="13315" max="13315" width="13.140625" style="33" customWidth="1"/>
    <col min="13316" max="13316" width="19.28515625" style="33" customWidth="1"/>
    <col min="13317" max="13569" width="11.42578125" style="33"/>
    <col min="13570" max="13570" width="21.140625" style="33" customWidth="1"/>
    <col min="13571" max="13571" width="13.140625" style="33" customWidth="1"/>
    <col min="13572" max="13572" width="19.28515625" style="33" customWidth="1"/>
    <col min="13573" max="13825" width="11.42578125" style="33"/>
    <col min="13826" max="13826" width="21.140625" style="33" customWidth="1"/>
    <col min="13827" max="13827" width="13.140625" style="33" customWidth="1"/>
    <col min="13828" max="13828" width="19.28515625" style="33" customWidth="1"/>
    <col min="13829" max="14081" width="11.42578125" style="33"/>
    <col min="14082" max="14082" width="21.140625" style="33" customWidth="1"/>
    <col min="14083" max="14083" width="13.140625" style="33" customWidth="1"/>
    <col min="14084" max="14084" width="19.28515625" style="33" customWidth="1"/>
    <col min="14085" max="14337" width="11.42578125" style="33"/>
    <col min="14338" max="14338" width="21.140625" style="33" customWidth="1"/>
    <col min="14339" max="14339" width="13.140625" style="33" customWidth="1"/>
    <col min="14340" max="14340" width="19.28515625" style="33" customWidth="1"/>
    <col min="14341" max="14593" width="11.42578125" style="33"/>
    <col min="14594" max="14594" width="21.140625" style="33" customWidth="1"/>
    <col min="14595" max="14595" width="13.140625" style="33" customWidth="1"/>
    <col min="14596" max="14596" width="19.28515625" style="33" customWidth="1"/>
    <col min="14597" max="14849" width="11.42578125" style="33"/>
    <col min="14850" max="14850" width="21.140625" style="33" customWidth="1"/>
    <col min="14851" max="14851" width="13.140625" style="33" customWidth="1"/>
    <col min="14852" max="14852" width="19.28515625" style="33" customWidth="1"/>
    <col min="14853" max="15105" width="11.42578125" style="33"/>
    <col min="15106" max="15106" width="21.140625" style="33" customWidth="1"/>
    <col min="15107" max="15107" width="13.140625" style="33" customWidth="1"/>
    <col min="15108" max="15108" width="19.28515625" style="33" customWidth="1"/>
    <col min="15109" max="15361" width="11.42578125" style="33"/>
    <col min="15362" max="15362" width="21.140625" style="33" customWidth="1"/>
    <col min="15363" max="15363" width="13.140625" style="33" customWidth="1"/>
    <col min="15364" max="15364" width="19.28515625" style="33" customWidth="1"/>
    <col min="15365" max="15617" width="11.42578125" style="33"/>
    <col min="15618" max="15618" width="21.140625" style="33" customWidth="1"/>
    <col min="15619" max="15619" width="13.140625" style="33" customWidth="1"/>
    <col min="15620" max="15620" width="19.28515625" style="33" customWidth="1"/>
    <col min="15621" max="15873" width="11.42578125" style="33"/>
    <col min="15874" max="15874" width="21.140625" style="33" customWidth="1"/>
    <col min="15875" max="15875" width="13.140625" style="33" customWidth="1"/>
    <col min="15876" max="15876" width="19.28515625" style="33" customWidth="1"/>
    <col min="15877" max="16129" width="11.42578125" style="33"/>
    <col min="16130" max="16130" width="21.140625" style="33" customWidth="1"/>
    <col min="16131" max="16131" width="13.140625" style="33" customWidth="1"/>
    <col min="16132" max="16132" width="19.28515625" style="33" customWidth="1"/>
    <col min="16133" max="16384" width="11.42578125" style="33"/>
  </cols>
  <sheetData>
    <row r="1" spans="1:5" ht="15.75">
      <c r="A1" s="32" t="s">
        <v>132</v>
      </c>
    </row>
    <row r="2" spans="1:5">
      <c r="A2" s="69" t="s">
        <v>52</v>
      </c>
    </row>
    <row r="3" spans="1:5">
      <c r="A3" s="69"/>
    </row>
    <row r="4" spans="1:5">
      <c r="B4" s="77" t="s">
        <v>133</v>
      </c>
      <c r="C4" s="290" t="s">
        <v>134</v>
      </c>
      <c r="D4" s="290"/>
    </row>
    <row r="5" spans="1:5">
      <c r="B5" s="33" t="s">
        <v>135</v>
      </c>
      <c r="C5" s="33" t="s">
        <v>135</v>
      </c>
      <c r="D5" s="33" t="s">
        <v>136</v>
      </c>
    </row>
    <row r="7" spans="1:5">
      <c r="A7" s="33" t="s">
        <v>57</v>
      </c>
      <c r="B7" s="76">
        <v>4.1421799999999998</v>
      </c>
      <c r="C7" s="78"/>
      <c r="D7" s="79">
        <v>8.3000000000000007</v>
      </c>
      <c r="E7" s="74"/>
    </row>
    <row r="8" spans="1:5">
      <c r="A8" s="33" t="s">
        <v>58</v>
      </c>
      <c r="B8" s="76">
        <v>4.0126499999999998</v>
      </c>
      <c r="C8" s="78"/>
      <c r="D8" s="79">
        <v>8.5</v>
      </c>
      <c r="E8" s="74"/>
    </row>
    <row r="9" spans="1:5">
      <c r="A9" s="33" t="s">
        <v>59</v>
      </c>
      <c r="B9" s="76">
        <v>4.2205399999999997</v>
      </c>
      <c r="C9" s="78"/>
      <c r="D9" s="79">
        <v>8.4</v>
      </c>
      <c r="E9" s="74"/>
    </row>
    <row r="10" spans="1:5">
      <c r="A10" s="33" t="s">
        <v>60</v>
      </c>
      <c r="B10" s="76">
        <v>4.5565899999999999</v>
      </c>
      <c r="C10" s="78"/>
      <c r="D10" s="79">
        <v>8.8000000000000007</v>
      </c>
      <c r="E10" s="74"/>
    </row>
    <row r="11" spans="1:5">
      <c r="A11" s="33" t="s">
        <v>61</v>
      </c>
      <c r="B11" s="76">
        <v>4.8960400000000002</v>
      </c>
      <c r="C11" s="78"/>
      <c r="D11" s="79">
        <v>9</v>
      </c>
      <c r="E11" s="74"/>
    </row>
    <row r="12" spans="1:5">
      <c r="A12" s="33" t="s">
        <v>62</v>
      </c>
      <c r="B12" s="76">
        <v>4.8796200000000001</v>
      </c>
      <c r="C12" s="78"/>
      <c r="D12" s="79">
        <v>8.8000000000000007</v>
      </c>
      <c r="E12" s="74"/>
    </row>
    <row r="13" spans="1:5">
      <c r="A13" s="33" t="s">
        <v>63</v>
      </c>
      <c r="B13" s="76">
        <v>4.44109</v>
      </c>
      <c r="C13" s="78"/>
      <c r="D13" s="79">
        <v>8.9</v>
      </c>
      <c r="E13" s="74"/>
    </row>
    <row r="14" spans="1:5">
      <c r="A14" s="33" t="s">
        <v>64</v>
      </c>
      <c r="B14" s="76">
        <v>4.5612000000000004</v>
      </c>
      <c r="C14" s="78"/>
      <c r="D14" s="79">
        <v>8.9</v>
      </c>
      <c r="E14" s="74"/>
    </row>
    <row r="15" spans="1:5">
      <c r="A15" s="33" t="s">
        <v>65</v>
      </c>
      <c r="B15" s="76">
        <v>4.3025900000000004</v>
      </c>
      <c r="C15" s="78"/>
      <c r="D15" s="79">
        <v>8.6999999999999993</v>
      </c>
      <c r="E15" s="74"/>
    </row>
    <row r="16" spans="1:5">
      <c r="A16" s="33" t="s">
        <v>66</v>
      </c>
      <c r="B16" s="76">
        <v>4.3036599999999998</v>
      </c>
      <c r="C16" s="78"/>
      <c r="D16" s="79">
        <v>8.8000000000000007</v>
      </c>
      <c r="E16" s="74"/>
    </row>
    <row r="17" spans="1:5">
      <c r="A17" s="33" t="s">
        <v>67</v>
      </c>
      <c r="B17" s="76">
        <v>4.54603</v>
      </c>
      <c r="C17" s="78"/>
      <c r="D17" s="79">
        <v>9</v>
      </c>
      <c r="E17" s="74"/>
    </row>
    <row r="18" spans="1:5">
      <c r="A18" s="33" t="s">
        <v>68</v>
      </c>
      <c r="B18" s="76">
        <v>4.4863</v>
      </c>
      <c r="C18" s="78"/>
      <c r="D18" s="79">
        <v>9</v>
      </c>
    </row>
    <row r="19" spans="1:5">
      <c r="A19" s="33" t="s">
        <v>69</v>
      </c>
      <c r="B19" s="76">
        <v>4.6234299999999999</v>
      </c>
      <c r="C19" s="78"/>
      <c r="D19" s="79">
        <v>9.1</v>
      </c>
    </row>
    <row r="20" spans="1:5">
      <c r="A20" s="33" t="s">
        <v>70</v>
      </c>
      <c r="B20" s="76">
        <v>5.0306199999999999</v>
      </c>
      <c r="C20" s="78"/>
      <c r="D20" s="79">
        <v>8.9</v>
      </c>
    </row>
    <row r="21" spans="1:5">
      <c r="A21" s="33" t="s">
        <v>71</v>
      </c>
      <c r="B21" s="76">
        <v>5.0056799999999999</v>
      </c>
      <c r="C21" s="78"/>
      <c r="D21" s="79">
        <v>8.8000000000000007</v>
      </c>
    </row>
    <row r="22" spans="1:5">
      <c r="A22" s="33" t="s">
        <v>72</v>
      </c>
      <c r="B22" s="76">
        <v>4.72926</v>
      </c>
      <c r="C22" s="78"/>
      <c r="D22" s="79">
        <v>8.4</v>
      </c>
    </row>
    <row r="23" spans="1:5">
      <c r="A23" s="33" t="s">
        <v>73</v>
      </c>
      <c r="B23" s="76">
        <v>5.1992900000000004</v>
      </c>
      <c r="C23" s="78"/>
      <c r="D23" s="79">
        <v>8.4</v>
      </c>
    </row>
    <row r="24" spans="1:5">
      <c r="A24" s="33" t="s">
        <v>74</v>
      </c>
      <c r="B24" s="76">
        <v>4.1462000000000003</v>
      </c>
      <c r="C24" s="78"/>
      <c r="D24" s="79">
        <v>8.1</v>
      </c>
    </row>
    <row r="25" spans="1:5">
      <c r="A25" s="33" t="s">
        <v>75</v>
      </c>
      <c r="B25" s="76">
        <v>3.8257400000000001</v>
      </c>
      <c r="C25" s="78"/>
      <c r="D25" s="79">
        <v>7.9</v>
      </c>
    </row>
    <row r="26" spans="1:5">
      <c r="A26" s="33" t="s">
        <v>76</v>
      </c>
      <c r="B26" s="76">
        <v>3.7306699999999999</v>
      </c>
      <c r="C26" s="78"/>
      <c r="D26" s="79">
        <v>7.5</v>
      </c>
    </row>
    <row r="27" spans="1:5">
      <c r="A27" s="33" t="s">
        <v>77</v>
      </c>
      <c r="B27" s="76">
        <v>3.7081200000000001</v>
      </c>
      <c r="C27" s="78"/>
      <c r="D27" s="79">
        <v>7.2</v>
      </c>
    </row>
    <row r="28" spans="1:5">
      <c r="A28" s="33" t="s">
        <v>78</v>
      </c>
      <c r="B28" s="76">
        <v>3.8176800000000002</v>
      </c>
      <c r="C28" s="78"/>
      <c r="D28" s="79">
        <v>7.3</v>
      </c>
    </row>
    <row r="29" spans="1:5">
      <c r="A29" s="33" t="s">
        <v>79</v>
      </c>
      <c r="B29" s="76">
        <v>3.98569</v>
      </c>
      <c r="C29" s="78"/>
      <c r="D29" s="79">
        <v>7.4</v>
      </c>
    </row>
    <row r="30" spans="1:5">
      <c r="A30" s="33" t="s">
        <v>80</v>
      </c>
      <c r="B30" s="76">
        <v>4.2192400000000001</v>
      </c>
      <c r="C30" s="78"/>
      <c r="D30" s="79">
        <v>7.8</v>
      </c>
    </row>
    <row r="31" spans="1:5">
      <c r="A31" s="33" t="s">
        <v>81</v>
      </c>
      <c r="B31" s="76">
        <v>4.7625900000000003</v>
      </c>
      <c r="C31" s="78"/>
      <c r="D31" s="79">
        <v>8.6</v>
      </c>
    </row>
    <row r="32" spans="1:5">
      <c r="A32" s="33" t="s">
        <v>82</v>
      </c>
      <c r="B32" s="76">
        <v>5.64093</v>
      </c>
      <c r="C32" s="78"/>
      <c r="D32" s="79">
        <v>9.1999999999999993</v>
      </c>
    </row>
    <row r="33" spans="1:4">
      <c r="A33" s="33" t="s">
        <v>83</v>
      </c>
      <c r="B33" s="76">
        <v>5.0187999999999997</v>
      </c>
      <c r="C33" s="78"/>
      <c r="D33" s="79">
        <v>9.1999999999999993</v>
      </c>
    </row>
    <row r="34" spans="1:4">
      <c r="A34" s="33" t="s">
        <v>84</v>
      </c>
      <c r="B34" s="76">
        <v>5.7922200000000004</v>
      </c>
      <c r="C34" s="78"/>
      <c r="D34" s="79">
        <v>9.5</v>
      </c>
    </row>
    <row r="35" spans="1:4">
      <c r="A35" s="33" t="s">
        <v>85</v>
      </c>
      <c r="B35" s="76">
        <v>5.6578499999999998</v>
      </c>
      <c r="C35" s="78"/>
      <c r="D35" s="79">
        <v>9.4</v>
      </c>
    </row>
    <row r="36" spans="1:4">
      <c r="A36" s="33" t="s">
        <v>86</v>
      </c>
      <c r="B36" s="76">
        <v>5.6423399999999999</v>
      </c>
      <c r="C36" s="78"/>
      <c r="D36" s="79">
        <v>9.3000000000000007</v>
      </c>
    </row>
    <row r="37" spans="1:4">
      <c r="A37" s="33" t="s">
        <v>87</v>
      </c>
      <c r="B37" s="76">
        <v>5.6169000000000002</v>
      </c>
      <c r="C37" s="78"/>
      <c r="D37" s="79">
        <v>9.1999999999999993</v>
      </c>
    </row>
    <row r="38" spans="1:4">
      <c r="A38" s="33" t="s">
        <v>88</v>
      </c>
      <c r="B38" s="76">
        <v>5.5843600000000002</v>
      </c>
      <c r="C38" s="78"/>
      <c r="D38" s="79">
        <v>9.1999999999999993</v>
      </c>
    </row>
    <row r="39" spans="1:4">
      <c r="A39" s="33" t="s">
        <v>89</v>
      </c>
      <c r="B39" s="76">
        <v>5.44259</v>
      </c>
      <c r="C39" s="78"/>
      <c r="D39" s="79">
        <v>9.1</v>
      </c>
    </row>
    <row r="40" spans="1:4">
      <c r="A40" s="33" t="s">
        <v>90</v>
      </c>
      <c r="B40" s="76">
        <v>5.4538500000000001</v>
      </c>
      <c r="C40" s="78"/>
      <c r="D40" s="79">
        <v>9.1</v>
      </c>
    </row>
    <row r="41" spans="1:4">
      <c r="A41" s="33" t="s">
        <v>91</v>
      </c>
      <c r="B41" s="76">
        <v>5.5499000000000001</v>
      </c>
      <c r="C41" s="78"/>
      <c r="D41" s="79">
        <v>9.1999999999999993</v>
      </c>
    </row>
    <row r="42" spans="1:4">
      <c r="A42" s="33" t="s">
        <v>92</v>
      </c>
      <c r="B42" s="76">
        <v>5.4513699999999998</v>
      </c>
      <c r="C42" s="78"/>
      <c r="D42" s="79">
        <v>9.3000000000000007</v>
      </c>
    </row>
    <row r="43" spans="1:4">
      <c r="A43" s="33" t="s">
        <v>93</v>
      </c>
      <c r="B43" s="76">
        <v>5.5325499999999996</v>
      </c>
      <c r="C43" s="78"/>
      <c r="D43" s="79">
        <v>9.5</v>
      </c>
    </row>
    <row r="44" spans="1:4">
      <c r="A44" s="33" t="s">
        <v>94</v>
      </c>
      <c r="B44" s="76">
        <v>6.0293200000000002</v>
      </c>
      <c r="C44" s="78"/>
      <c r="D44" s="79">
        <v>9.6999999999999993</v>
      </c>
    </row>
    <row r="45" spans="1:4">
      <c r="A45" s="33" t="s">
        <v>95</v>
      </c>
      <c r="B45" s="76">
        <v>5.8041299999999998</v>
      </c>
      <c r="C45" s="78"/>
      <c r="D45" s="79">
        <v>9.8000000000000007</v>
      </c>
    </row>
    <row r="46" spans="1:4">
      <c r="A46" s="33" t="s">
        <v>96</v>
      </c>
      <c r="B46" s="76">
        <v>6.2481600000000004</v>
      </c>
      <c r="C46" s="78"/>
      <c r="D46" s="79">
        <v>10.1</v>
      </c>
    </row>
    <row r="47" spans="1:4">
      <c r="A47" s="33" t="s">
        <v>97</v>
      </c>
      <c r="B47" s="76">
        <v>6.7110300000000001</v>
      </c>
      <c r="C47" s="78"/>
      <c r="D47" s="79">
        <v>10.3</v>
      </c>
    </row>
    <row r="48" spans="1:4">
      <c r="A48" s="33" t="s">
        <v>98</v>
      </c>
      <c r="B48" s="76">
        <v>6.6199700000000004</v>
      </c>
      <c r="C48" s="78"/>
      <c r="D48" s="79">
        <v>10.4</v>
      </c>
    </row>
    <row r="49" spans="1:7">
      <c r="A49" s="33" t="s">
        <v>99</v>
      </c>
      <c r="B49" s="76">
        <v>6.9157200000000003</v>
      </c>
      <c r="C49" s="78"/>
      <c r="D49" s="79">
        <v>10.3</v>
      </c>
    </row>
    <row r="50" spans="1:7">
      <c r="A50" s="33" t="s">
        <v>100</v>
      </c>
      <c r="B50" s="76">
        <v>6.7813400000000001</v>
      </c>
      <c r="C50" s="78"/>
      <c r="D50" s="79">
        <v>10.1</v>
      </c>
    </row>
    <row r="51" spans="1:7">
      <c r="A51" s="33" t="s">
        <v>101</v>
      </c>
      <c r="B51" s="76">
        <v>7.0555199999999996</v>
      </c>
      <c r="C51" s="78">
        <v>7.1593299999999997</v>
      </c>
      <c r="D51" s="79">
        <v>10.1</v>
      </c>
    </row>
    <row r="52" spans="1:7">
      <c r="A52" s="33" t="s">
        <v>102</v>
      </c>
      <c r="B52" s="76"/>
      <c r="C52" s="78">
        <v>7.1526800000000001</v>
      </c>
      <c r="D52" s="79">
        <v>10.199999999999999</v>
      </c>
    </row>
    <row r="53" spans="1:7">
      <c r="A53" s="33" t="s">
        <v>103</v>
      </c>
      <c r="B53" s="76"/>
      <c r="C53" s="78">
        <v>7.1136100000000004</v>
      </c>
      <c r="D53" s="79">
        <v>10.3</v>
      </c>
    </row>
    <row r="54" spans="1:7">
      <c r="A54" s="33" t="s">
        <v>104</v>
      </c>
      <c r="B54" s="76"/>
      <c r="C54" s="78">
        <v>7.1723699999999999</v>
      </c>
      <c r="D54" s="79">
        <v>10.4</v>
      </c>
    </row>
    <row r="55" spans="1:7">
      <c r="A55" s="33" t="s">
        <v>105</v>
      </c>
      <c r="B55" s="76"/>
      <c r="C55" s="78">
        <v>6.56745</v>
      </c>
      <c r="D55" s="79">
        <v>10.3</v>
      </c>
    </row>
    <row r="56" spans="1:7">
      <c r="A56" s="33" t="s">
        <v>106</v>
      </c>
      <c r="B56" s="76"/>
      <c r="C56" s="78">
        <v>7.3438299999999996</v>
      </c>
      <c r="D56" s="79">
        <v>10.5</v>
      </c>
    </row>
    <row r="57" spans="1:7">
      <c r="A57" s="33" t="s">
        <v>107</v>
      </c>
      <c r="B57" s="76"/>
      <c r="C57" s="78">
        <v>7.2148000000000003</v>
      </c>
      <c r="D57" s="79">
        <v>10.4</v>
      </c>
    </row>
    <row r="58" spans="1:7">
      <c r="A58" s="33" t="s">
        <v>108</v>
      </c>
      <c r="B58" s="76"/>
      <c r="C58" s="78">
        <v>6.9435599999999997</v>
      </c>
      <c r="D58" s="79">
        <v>10.199999999999999</v>
      </c>
    </row>
    <row r="59" spans="1:7">
      <c r="A59" s="33" t="s">
        <v>109</v>
      </c>
      <c r="B59" s="76"/>
      <c r="C59" s="78">
        <v>6.5909500000000003</v>
      </c>
      <c r="D59" s="79">
        <v>10.199999999999999</v>
      </c>
    </row>
    <row r="60" spans="1:7">
      <c r="A60" s="33" t="s">
        <v>110</v>
      </c>
      <c r="B60" s="76"/>
      <c r="C60" s="78">
        <v>6.8600700000000003</v>
      </c>
      <c r="D60" s="79">
        <v>10</v>
      </c>
    </row>
    <row r="61" spans="1:7">
      <c r="A61" s="33" t="s">
        <v>111</v>
      </c>
      <c r="B61" s="76"/>
      <c r="C61" s="78">
        <v>7.0756500000000004</v>
      </c>
      <c r="D61" s="79">
        <v>10</v>
      </c>
      <c r="E61" s="74"/>
      <c r="F61" s="74"/>
      <c r="G61" s="74"/>
    </row>
    <row r="62" spans="1:7">
      <c r="A62" s="33" t="s">
        <v>112</v>
      </c>
      <c r="B62" s="76"/>
      <c r="C62" s="78">
        <v>6.9620100000000003</v>
      </c>
      <c r="D62" s="79">
        <v>10</v>
      </c>
      <c r="E62" s="74"/>
      <c r="F62" s="74"/>
      <c r="G62" s="74"/>
    </row>
    <row r="63" spans="1:7">
      <c r="A63" s="33" t="s">
        <v>113</v>
      </c>
      <c r="B63" s="76"/>
      <c r="C63" s="78">
        <v>6.58589</v>
      </c>
      <c r="D63" s="79">
        <v>9.6</v>
      </c>
      <c r="E63" s="74"/>
      <c r="F63" s="74"/>
      <c r="G63" s="74"/>
    </row>
    <row r="64" spans="1:7">
      <c r="A64" s="33" t="s">
        <v>114</v>
      </c>
      <c r="B64" s="76"/>
      <c r="C64" s="78">
        <v>6.0577500000000004</v>
      </c>
      <c r="D64" s="79">
        <v>9.5</v>
      </c>
      <c r="E64" s="74"/>
      <c r="F64" s="74"/>
      <c r="G64" s="74"/>
    </row>
    <row r="65" spans="1:7">
      <c r="A65" s="70" t="s">
        <v>115</v>
      </c>
      <c r="B65" s="76"/>
      <c r="C65" s="78">
        <v>6.2800399999999996</v>
      </c>
      <c r="D65" s="79">
        <v>9.6</v>
      </c>
      <c r="E65" s="74"/>
      <c r="F65" s="74"/>
      <c r="G65" s="74"/>
    </row>
    <row r="66" spans="1:7">
      <c r="A66" s="70" t="s">
        <v>116</v>
      </c>
      <c r="B66" s="76"/>
      <c r="C66" s="78">
        <v>6.0407400000000004</v>
      </c>
      <c r="D66" s="79">
        <v>8.9</v>
      </c>
      <c r="E66" s="74"/>
      <c r="F66" s="74"/>
      <c r="G66" s="74"/>
    </row>
    <row r="67" spans="1:7">
      <c r="A67" s="70" t="s">
        <v>117</v>
      </c>
      <c r="B67" s="76"/>
      <c r="C67" s="76">
        <v>6.3722500000000002</v>
      </c>
      <c r="D67" s="79">
        <v>9.1999999999999993</v>
      </c>
      <c r="E67" s="74"/>
      <c r="F67" s="74"/>
      <c r="G67" s="74"/>
    </row>
    <row r="68" spans="1:7">
      <c r="A68" s="70" t="s">
        <v>118</v>
      </c>
      <c r="B68" s="72"/>
      <c r="C68" s="72">
        <v>6.5818599999999998</v>
      </c>
      <c r="D68" s="79">
        <v>9.1</v>
      </c>
      <c r="E68" s="74"/>
      <c r="F68" s="74"/>
      <c r="G68" s="74"/>
    </row>
    <row r="69" spans="1:7">
      <c r="A69" s="70" t="s">
        <v>119</v>
      </c>
      <c r="B69" s="72"/>
      <c r="C69" s="72">
        <v>6.4641000000000002</v>
      </c>
      <c r="D69" s="79">
        <v>9.1</v>
      </c>
      <c r="E69" s="74"/>
      <c r="F69" s="74"/>
      <c r="G69" s="74"/>
    </row>
    <row r="70" spans="1:7">
      <c r="A70" s="70" t="s">
        <v>120</v>
      </c>
      <c r="B70" s="72"/>
      <c r="C70" s="72">
        <v>6.5780200000000004</v>
      </c>
      <c r="D70" s="79">
        <v>8.8000000000000007</v>
      </c>
      <c r="E70" s="74"/>
      <c r="F70" s="74"/>
      <c r="G70" s="74"/>
    </row>
    <row r="71" spans="1:7">
      <c r="A71" s="70" t="s">
        <v>121</v>
      </c>
      <c r="B71" s="72"/>
      <c r="C71" s="72">
        <v>6.6750100000000003</v>
      </c>
      <c r="D71" s="79">
        <v>8.6999999999999993</v>
      </c>
      <c r="E71" s="74"/>
      <c r="F71" s="74"/>
      <c r="G71" s="74"/>
    </row>
    <row r="72" spans="1:7">
      <c r="A72" s="70" t="s">
        <v>122</v>
      </c>
      <c r="B72" s="72"/>
      <c r="C72" s="72">
        <v>6.5082000000000004</v>
      </c>
      <c r="D72" s="79">
        <v>8.5</v>
      </c>
      <c r="E72" s="74"/>
      <c r="F72" s="74"/>
      <c r="G72" s="74"/>
    </row>
    <row r="73" spans="1:7">
      <c r="B73" s="72"/>
      <c r="C73" s="72"/>
      <c r="D73" s="72"/>
      <c r="E73" s="74"/>
      <c r="F73" s="74"/>
      <c r="G73" s="74"/>
    </row>
    <row r="74" spans="1:7">
      <c r="B74" s="72"/>
      <c r="C74" s="72"/>
      <c r="D74" s="72"/>
      <c r="E74" s="74"/>
      <c r="F74" s="74"/>
      <c r="G74" s="74"/>
    </row>
    <row r="75" spans="1:7">
      <c r="B75" s="72"/>
      <c r="C75" s="72"/>
      <c r="D75" s="72"/>
      <c r="E75" s="74"/>
      <c r="F75" s="74"/>
      <c r="G75" s="74"/>
    </row>
    <row r="76" spans="1:7">
      <c r="B76" s="72"/>
      <c r="C76" s="72"/>
      <c r="D76" s="72"/>
      <c r="E76" s="74"/>
      <c r="F76" s="74"/>
      <c r="G76" s="74"/>
    </row>
    <row r="77" spans="1:7">
      <c r="B77" s="72"/>
      <c r="C77" s="72"/>
      <c r="D77" s="72"/>
      <c r="E77" s="74"/>
      <c r="F77" s="74"/>
      <c r="G77" s="74"/>
    </row>
    <row r="78" spans="1:7">
      <c r="B78" s="72"/>
      <c r="C78" s="72"/>
      <c r="D78" s="72"/>
      <c r="E78" s="74"/>
      <c r="F78" s="74"/>
      <c r="G78" s="74"/>
    </row>
    <row r="79" spans="1:7">
      <c r="B79" s="72"/>
      <c r="C79" s="72"/>
      <c r="D79" s="72"/>
      <c r="E79" s="74"/>
      <c r="F79" s="74"/>
      <c r="G79" s="74"/>
    </row>
    <row r="80" spans="1:7">
      <c r="B80" s="72"/>
      <c r="C80" s="72"/>
      <c r="D80" s="72"/>
      <c r="E80" s="74"/>
      <c r="F80" s="74"/>
      <c r="G80" s="74"/>
    </row>
    <row r="81" spans="2:7">
      <c r="B81" s="72"/>
      <c r="C81" s="72"/>
      <c r="D81" s="72"/>
      <c r="E81" s="74"/>
      <c r="F81" s="74"/>
      <c r="G81" s="74"/>
    </row>
    <row r="82" spans="2:7">
      <c r="B82" s="72"/>
      <c r="C82" s="72"/>
      <c r="D82" s="72"/>
      <c r="E82" s="74"/>
      <c r="F82" s="74"/>
      <c r="G82" s="74"/>
    </row>
    <row r="83" spans="2:7">
      <c r="B83" s="72"/>
      <c r="C83" s="72"/>
      <c r="D83" s="72"/>
      <c r="E83" s="74"/>
      <c r="F83" s="74"/>
      <c r="G83" s="74"/>
    </row>
    <row r="84" spans="2:7">
      <c r="B84" s="72"/>
      <c r="C84" s="72"/>
      <c r="D84" s="72"/>
      <c r="E84" s="74"/>
      <c r="F84" s="74"/>
      <c r="G84" s="74"/>
    </row>
    <row r="85" spans="2:7">
      <c r="B85" s="72"/>
      <c r="C85" s="72"/>
      <c r="D85" s="72"/>
      <c r="E85" s="74"/>
      <c r="F85" s="74"/>
      <c r="G85" s="74"/>
    </row>
    <row r="86" spans="2:7">
      <c r="B86" s="72"/>
      <c r="C86" s="72"/>
      <c r="D86" s="72"/>
      <c r="E86" s="74"/>
      <c r="F86" s="74"/>
      <c r="G86" s="74"/>
    </row>
    <row r="87" spans="2:7">
      <c r="B87" s="72"/>
      <c r="C87" s="72"/>
      <c r="D87" s="72"/>
      <c r="E87" s="74"/>
      <c r="F87" s="74"/>
      <c r="G87" s="74"/>
    </row>
    <row r="88" spans="2:7">
      <c r="B88" s="72"/>
      <c r="C88" s="72"/>
      <c r="D88" s="72"/>
      <c r="E88" s="74"/>
      <c r="F88" s="74"/>
      <c r="G88" s="74"/>
    </row>
    <row r="89" spans="2:7">
      <c r="B89" s="72"/>
      <c r="C89" s="72"/>
      <c r="D89" s="72"/>
      <c r="E89" s="74"/>
      <c r="F89" s="74"/>
      <c r="G89" s="74"/>
    </row>
    <row r="90" spans="2:7">
      <c r="B90" s="72"/>
      <c r="C90" s="72"/>
      <c r="D90" s="72"/>
      <c r="E90" s="74"/>
      <c r="F90" s="74"/>
      <c r="G90" s="74"/>
    </row>
    <row r="91" spans="2:7">
      <c r="B91" s="72"/>
      <c r="C91" s="72"/>
      <c r="D91" s="72"/>
    </row>
    <row r="92" spans="2:7">
      <c r="B92" s="72"/>
      <c r="C92" s="72"/>
      <c r="D92" s="72"/>
    </row>
    <row r="93" spans="2:7">
      <c r="B93" s="72"/>
      <c r="C93" s="72"/>
      <c r="D93" s="72"/>
    </row>
    <row r="94" spans="2:7">
      <c r="B94" s="72"/>
      <c r="C94" s="72"/>
      <c r="D94" s="72"/>
    </row>
    <row r="95" spans="2:7">
      <c r="B95" s="72"/>
      <c r="C95" s="72"/>
      <c r="D95" s="72"/>
    </row>
    <row r="96" spans="2:7">
      <c r="B96" s="72"/>
      <c r="C96" s="72"/>
      <c r="D96" s="72"/>
    </row>
    <row r="97" spans="2:4">
      <c r="B97" s="72"/>
      <c r="C97" s="72"/>
      <c r="D97" s="72"/>
    </row>
    <row r="98" spans="2:4">
      <c r="B98" s="72"/>
      <c r="C98" s="72"/>
      <c r="D98" s="72"/>
    </row>
    <row r="99" spans="2:4">
      <c r="B99" s="72"/>
      <c r="C99" s="72"/>
      <c r="D99" s="72"/>
    </row>
    <row r="100" spans="2:4">
      <c r="B100" s="72"/>
      <c r="C100" s="72"/>
      <c r="D100" s="72"/>
    </row>
    <row r="101" spans="2:4">
      <c r="B101" s="72"/>
      <c r="C101" s="72"/>
      <c r="D101" s="72"/>
    </row>
    <row r="102" spans="2:4">
      <c r="B102" s="72"/>
      <c r="C102" s="72"/>
      <c r="D102" s="72"/>
    </row>
    <row r="103" spans="2:4">
      <c r="B103" s="72"/>
      <c r="C103" s="72"/>
      <c r="D103" s="72"/>
    </row>
    <row r="104" spans="2:4">
      <c r="B104" s="72"/>
      <c r="C104" s="72"/>
      <c r="D104" s="72"/>
    </row>
    <row r="105" spans="2:4">
      <c r="B105" s="72"/>
      <c r="C105" s="72"/>
      <c r="D105" s="72"/>
    </row>
    <row r="106" spans="2:4">
      <c r="B106" s="72"/>
      <c r="C106" s="72"/>
      <c r="D106" s="72"/>
    </row>
    <row r="107" spans="2:4">
      <c r="B107" s="72"/>
      <c r="C107" s="72"/>
      <c r="D107" s="72"/>
    </row>
    <row r="108" spans="2:4">
      <c r="B108" s="72"/>
      <c r="C108" s="72"/>
      <c r="D108" s="72"/>
    </row>
    <row r="109" spans="2:4">
      <c r="B109" s="72"/>
      <c r="C109" s="72"/>
      <c r="D109" s="72"/>
    </row>
    <row r="110" spans="2:4">
      <c r="B110" s="72"/>
      <c r="C110" s="72"/>
      <c r="D110" s="72"/>
    </row>
    <row r="111" spans="2:4">
      <c r="B111" s="72"/>
      <c r="C111" s="72"/>
      <c r="D111" s="72"/>
    </row>
  </sheetData>
  <mergeCells count="1">
    <mergeCell ref="C4:D4"/>
  </mergeCells>
  <pageMargins left="0.78740157499999996" right="0.78740157499999996" top="0.984251969" bottom="0.984251969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3"/>
  <sheetViews>
    <sheetView zoomScale="80" zoomScaleNormal="80" workbookViewId="0">
      <selection activeCell="A43" sqref="A43"/>
    </sheetView>
  </sheetViews>
  <sheetFormatPr baseColWidth="10" defaultRowHeight="12.75"/>
  <cols>
    <col min="1" max="1" width="20" style="33" customWidth="1"/>
    <col min="2" max="2" width="11.42578125" style="33"/>
    <col min="3" max="3" width="19.85546875" style="33" customWidth="1"/>
    <col min="4" max="4" width="21.5703125" style="33" customWidth="1"/>
    <col min="5" max="5" width="19.28515625" style="33" customWidth="1"/>
    <col min="6" max="256" width="11.42578125" style="33"/>
    <col min="257" max="257" width="20" style="33" customWidth="1"/>
    <col min="258" max="258" width="11.42578125" style="33"/>
    <col min="259" max="259" width="19.85546875" style="33" customWidth="1"/>
    <col min="260" max="260" width="21.5703125" style="33" customWidth="1"/>
    <col min="261" max="261" width="19.28515625" style="33" customWidth="1"/>
    <col min="262" max="512" width="11.42578125" style="33"/>
    <col min="513" max="513" width="20" style="33" customWidth="1"/>
    <col min="514" max="514" width="11.42578125" style="33"/>
    <col min="515" max="515" width="19.85546875" style="33" customWidth="1"/>
    <col min="516" max="516" width="21.5703125" style="33" customWidth="1"/>
    <col min="517" max="517" width="19.28515625" style="33" customWidth="1"/>
    <col min="518" max="768" width="11.42578125" style="33"/>
    <col min="769" max="769" width="20" style="33" customWidth="1"/>
    <col min="770" max="770" width="11.42578125" style="33"/>
    <col min="771" max="771" width="19.85546875" style="33" customWidth="1"/>
    <col min="772" max="772" width="21.5703125" style="33" customWidth="1"/>
    <col min="773" max="773" width="19.28515625" style="33" customWidth="1"/>
    <col min="774" max="1024" width="11.42578125" style="33"/>
    <col min="1025" max="1025" width="20" style="33" customWidth="1"/>
    <col min="1026" max="1026" width="11.42578125" style="33"/>
    <col min="1027" max="1027" width="19.85546875" style="33" customWidth="1"/>
    <col min="1028" max="1028" width="21.5703125" style="33" customWidth="1"/>
    <col min="1029" max="1029" width="19.28515625" style="33" customWidth="1"/>
    <col min="1030" max="1280" width="11.42578125" style="33"/>
    <col min="1281" max="1281" width="20" style="33" customWidth="1"/>
    <col min="1282" max="1282" width="11.42578125" style="33"/>
    <col min="1283" max="1283" width="19.85546875" style="33" customWidth="1"/>
    <col min="1284" max="1284" width="21.5703125" style="33" customWidth="1"/>
    <col min="1285" max="1285" width="19.28515625" style="33" customWidth="1"/>
    <col min="1286" max="1536" width="11.42578125" style="33"/>
    <col min="1537" max="1537" width="20" style="33" customWidth="1"/>
    <col min="1538" max="1538" width="11.42578125" style="33"/>
    <col min="1539" max="1539" width="19.85546875" style="33" customWidth="1"/>
    <col min="1540" max="1540" width="21.5703125" style="33" customWidth="1"/>
    <col min="1541" max="1541" width="19.28515625" style="33" customWidth="1"/>
    <col min="1542" max="1792" width="11.42578125" style="33"/>
    <col min="1793" max="1793" width="20" style="33" customWidth="1"/>
    <col min="1794" max="1794" width="11.42578125" style="33"/>
    <col min="1795" max="1795" width="19.85546875" style="33" customWidth="1"/>
    <col min="1796" max="1796" width="21.5703125" style="33" customWidth="1"/>
    <col min="1797" max="1797" width="19.28515625" style="33" customWidth="1"/>
    <col min="1798" max="2048" width="11.42578125" style="33"/>
    <col min="2049" max="2049" width="20" style="33" customWidth="1"/>
    <col min="2050" max="2050" width="11.42578125" style="33"/>
    <col min="2051" max="2051" width="19.85546875" style="33" customWidth="1"/>
    <col min="2052" max="2052" width="21.5703125" style="33" customWidth="1"/>
    <col min="2053" max="2053" width="19.28515625" style="33" customWidth="1"/>
    <col min="2054" max="2304" width="11.42578125" style="33"/>
    <col min="2305" max="2305" width="20" style="33" customWidth="1"/>
    <col min="2306" max="2306" width="11.42578125" style="33"/>
    <col min="2307" max="2307" width="19.85546875" style="33" customWidth="1"/>
    <col min="2308" max="2308" width="21.5703125" style="33" customWidth="1"/>
    <col min="2309" max="2309" width="19.28515625" style="33" customWidth="1"/>
    <col min="2310" max="2560" width="11.42578125" style="33"/>
    <col min="2561" max="2561" width="20" style="33" customWidth="1"/>
    <col min="2562" max="2562" width="11.42578125" style="33"/>
    <col min="2563" max="2563" width="19.85546875" style="33" customWidth="1"/>
    <col min="2564" max="2564" width="21.5703125" style="33" customWidth="1"/>
    <col min="2565" max="2565" width="19.28515625" style="33" customWidth="1"/>
    <col min="2566" max="2816" width="11.42578125" style="33"/>
    <col min="2817" max="2817" width="20" style="33" customWidth="1"/>
    <col min="2818" max="2818" width="11.42578125" style="33"/>
    <col min="2819" max="2819" width="19.85546875" style="33" customWidth="1"/>
    <col min="2820" max="2820" width="21.5703125" style="33" customWidth="1"/>
    <col min="2821" max="2821" width="19.28515625" style="33" customWidth="1"/>
    <col min="2822" max="3072" width="11.42578125" style="33"/>
    <col min="3073" max="3073" width="20" style="33" customWidth="1"/>
    <col min="3074" max="3074" width="11.42578125" style="33"/>
    <col min="3075" max="3075" width="19.85546875" style="33" customWidth="1"/>
    <col min="3076" max="3076" width="21.5703125" style="33" customWidth="1"/>
    <col min="3077" max="3077" width="19.28515625" style="33" customWidth="1"/>
    <col min="3078" max="3328" width="11.42578125" style="33"/>
    <col min="3329" max="3329" width="20" style="33" customWidth="1"/>
    <col min="3330" max="3330" width="11.42578125" style="33"/>
    <col min="3331" max="3331" width="19.85546875" style="33" customWidth="1"/>
    <col min="3332" max="3332" width="21.5703125" style="33" customWidth="1"/>
    <col min="3333" max="3333" width="19.28515625" style="33" customWidth="1"/>
    <col min="3334" max="3584" width="11.42578125" style="33"/>
    <col min="3585" max="3585" width="20" style="33" customWidth="1"/>
    <col min="3586" max="3586" width="11.42578125" style="33"/>
    <col min="3587" max="3587" width="19.85546875" style="33" customWidth="1"/>
    <col min="3588" max="3588" width="21.5703125" style="33" customWidth="1"/>
    <col min="3589" max="3589" width="19.28515625" style="33" customWidth="1"/>
    <col min="3590" max="3840" width="11.42578125" style="33"/>
    <col min="3841" max="3841" width="20" style="33" customWidth="1"/>
    <col min="3842" max="3842" width="11.42578125" style="33"/>
    <col min="3843" max="3843" width="19.85546875" style="33" customWidth="1"/>
    <col min="3844" max="3844" width="21.5703125" style="33" customWidth="1"/>
    <col min="3845" max="3845" width="19.28515625" style="33" customWidth="1"/>
    <col min="3846" max="4096" width="11.42578125" style="33"/>
    <col min="4097" max="4097" width="20" style="33" customWidth="1"/>
    <col min="4098" max="4098" width="11.42578125" style="33"/>
    <col min="4099" max="4099" width="19.85546875" style="33" customWidth="1"/>
    <col min="4100" max="4100" width="21.5703125" style="33" customWidth="1"/>
    <col min="4101" max="4101" width="19.28515625" style="33" customWidth="1"/>
    <col min="4102" max="4352" width="11.42578125" style="33"/>
    <col min="4353" max="4353" width="20" style="33" customWidth="1"/>
    <col min="4354" max="4354" width="11.42578125" style="33"/>
    <col min="4355" max="4355" width="19.85546875" style="33" customWidth="1"/>
    <col min="4356" max="4356" width="21.5703125" style="33" customWidth="1"/>
    <col min="4357" max="4357" width="19.28515625" style="33" customWidth="1"/>
    <col min="4358" max="4608" width="11.42578125" style="33"/>
    <col min="4609" max="4609" width="20" style="33" customWidth="1"/>
    <col min="4610" max="4610" width="11.42578125" style="33"/>
    <col min="4611" max="4611" width="19.85546875" style="33" customWidth="1"/>
    <col min="4612" max="4612" width="21.5703125" style="33" customWidth="1"/>
    <col min="4613" max="4613" width="19.28515625" style="33" customWidth="1"/>
    <col min="4614" max="4864" width="11.42578125" style="33"/>
    <col min="4865" max="4865" width="20" style="33" customWidth="1"/>
    <col min="4866" max="4866" width="11.42578125" style="33"/>
    <col min="4867" max="4867" width="19.85546875" style="33" customWidth="1"/>
    <col min="4868" max="4868" width="21.5703125" style="33" customWidth="1"/>
    <col min="4869" max="4869" width="19.28515625" style="33" customWidth="1"/>
    <col min="4870" max="5120" width="11.42578125" style="33"/>
    <col min="5121" max="5121" width="20" style="33" customWidth="1"/>
    <col min="5122" max="5122" width="11.42578125" style="33"/>
    <col min="5123" max="5123" width="19.85546875" style="33" customWidth="1"/>
    <col min="5124" max="5124" width="21.5703125" style="33" customWidth="1"/>
    <col min="5125" max="5125" width="19.28515625" style="33" customWidth="1"/>
    <col min="5126" max="5376" width="11.42578125" style="33"/>
    <col min="5377" max="5377" width="20" style="33" customWidth="1"/>
    <col min="5378" max="5378" width="11.42578125" style="33"/>
    <col min="5379" max="5379" width="19.85546875" style="33" customWidth="1"/>
    <col min="5380" max="5380" width="21.5703125" style="33" customWidth="1"/>
    <col min="5381" max="5381" width="19.28515625" style="33" customWidth="1"/>
    <col min="5382" max="5632" width="11.42578125" style="33"/>
    <col min="5633" max="5633" width="20" style="33" customWidth="1"/>
    <col min="5634" max="5634" width="11.42578125" style="33"/>
    <col min="5635" max="5635" width="19.85546875" style="33" customWidth="1"/>
    <col min="5636" max="5636" width="21.5703125" style="33" customWidth="1"/>
    <col min="5637" max="5637" width="19.28515625" style="33" customWidth="1"/>
    <col min="5638" max="5888" width="11.42578125" style="33"/>
    <col min="5889" max="5889" width="20" style="33" customWidth="1"/>
    <col min="5890" max="5890" width="11.42578125" style="33"/>
    <col min="5891" max="5891" width="19.85546875" style="33" customWidth="1"/>
    <col min="5892" max="5892" width="21.5703125" style="33" customWidth="1"/>
    <col min="5893" max="5893" width="19.28515625" style="33" customWidth="1"/>
    <col min="5894" max="6144" width="11.42578125" style="33"/>
    <col min="6145" max="6145" width="20" style="33" customWidth="1"/>
    <col min="6146" max="6146" width="11.42578125" style="33"/>
    <col min="6147" max="6147" width="19.85546875" style="33" customWidth="1"/>
    <col min="6148" max="6148" width="21.5703125" style="33" customWidth="1"/>
    <col min="6149" max="6149" width="19.28515625" style="33" customWidth="1"/>
    <col min="6150" max="6400" width="11.42578125" style="33"/>
    <col min="6401" max="6401" width="20" style="33" customWidth="1"/>
    <col min="6402" max="6402" width="11.42578125" style="33"/>
    <col min="6403" max="6403" width="19.85546875" style="33" customWidth="1"/>
    <col min="6404" max="6404" width="21.5703125" style="33" customWidth="1"/>
    <col min="6405" max="6405" width="19.28515625" style="33" customWidth="1"/>
    <col min="6406" max="6656" width="11.42578125" style="33"/>
    <col min="6657" max="6657" width="20" style="33" customWidth="1"/>
    <col min="6658" max="6658" width="11.42578125" style="33"/>
    <col min="6659" max="6659" width="19.85546875" style="33" customWidth="1"/>
    <col min="6660" max="6660" width="21.5703125" style="33" customWidth="1"/>
    <col min="6661" max="6661" width="19.28515625" style="33" customWidth="1"/>
    <col min="6662" max="6912" width="11.42578125" style="33"/>
    <col min="6913" max="6913" width="20" style="33" customWidth="1"/>
    <col min="6914" max="6914" width="11.42578125" style="33"/>
    <col min="6915" max="6915" width="19.85546875" style="33" customWidth="1"/>
    <col min="6916" max="6916" width="21.5703125" style="33" customWidth="1"/>
    <col min="6917" max="6917" width="19.28515625" style="33" customWidth="1"/>
    <col min="6918" max="7168" width="11.42578125" style="33"/>
    <col min="7169" max="7169" width="20" style="33" customWidth="1"/>
    <col min="7170" max="7170" width="11.42578125" style="33"/>
    <col min="7171" max="7171" width="19.85546875" style="33" customWidth="1"/>
    <col min="7172" max="7172" width="21.5703125" style="33" customWidth="1"/>
    <col min="7173" max="7173" width="19.28515625" style="33" customWidth="1"/>
    <col min="7174" max="7424" width="11.42578125" style="33"/>
    <col min="7425" max="7425" width="20" style="33" customWidth="1"/>
    <col min="7426" max="7426" width="11.42578125" style="33"/>
    <col min="7427" max="7427" width="19.85546875" style="33" customWidth="1"/>
    <col min="7428" max="7428" width="21.5703125" style="33" customWidth="1"/>
    <col min="7429" max="7429" width="19.28515625" style="33" customWidth="1"/>
    <col min="7430" max="7680" width="11.42578125" style="33"/>
    <col min="7681" max="7681" width="20" style="33" customWidth="1"/>
    <col min="7682" max="7682" width="11.42578125" style="33"/>
    <col min="7683" max="7683" width="19.85546875" style="33" customWidth="1"/>
    <col min="7684" max="7684" width="21.5703125" style="33" customWidth="1"/>
    <col min="7685" max="7685" width="19.28515625" style="33" customWidth="1"/>
    <col min="7686" max="7936" width="11.42578125" style="33"/>
    <col min="7937" max="7937" width="20" style="33" customWidth="1"/>
    <col min="7938" max="7938" width="11.42578125" style="33"/>
    <col min="7939" max="7939" width="19.85546875" style="33" customWidth="1"/>
    <col min="7940" max="7940" width="21.5703125" style="33" customWidth="1"/>
    <col min="7941" max="7941" width="19.28515625" style="33" customWidth="1"/>
    <col min="7942" max="8192" width="11.42578125" style="33"/>
    <col min="8193" max="8193" width="20" style="33" customWidth="1"/>
    <col min="8194" max="8194" width="11.42578125" style="33"/>
    <col min="8195" max="8195" width="19.85546875" style="33" customWidth="1"/>
    <col min="8196" max="8196" width="21.5703125" style="33" customWidth="1"/>
    <col min="8197" max="8197" width="19.28515625" style="33" customWidth="1"/>
    <col min="8198" max="8448" width="11.42578125" style="33"/>
    <col min="8449" max="8449" width="20" style="33" customWidth="1"/>
    <col min="8450" max="8450" width="11.42578125" style="33"/>
    <col min="8451" max="8451" width="19.85546875" style="33" customWidth="1"/>
    <col min="8452" max="8452" width="21.5703125" style="33" customWidth="1"/>
    <col min="8453" max="8453" width="19.28515625" style="33" customWidth="1"/>
    <col min="8454" max="8704" width="11.42578125" style="33"/>
    <col min="8705" max="8705" width="20" style="33" customWidth="1"/>
    <col min="8706" max="8706" width="11.42578125" style="33"/>
    <col min="8707" max="8707" width="19.85546875" style="33" customWidth="1"/>
    <col min="8708" max="8708" width="21.5703125" style="33" customWidth="1"/>
    <col min="8709" max="8709" width="19.28515625" style="33" customWidth="1"/>
    <col min="8710" max="8960" width="11.42578125" style="33"/>
    <col min="8961" max="8961" width="20" style="33" customWidth="1"/>
    <col min="8962" max="8962" width="11.42578125" style="33"/>
    <col min="8963" max="8963" width="19.85546875" style="33" customWidth="1"/>
    <col min="8964" max="8964" width="21.5703125" style="33" customWidth="1"/>
    <col min="8965" max="8965" width="19.28515625" style="33" customWidth="1"/>
    <col min="8966" max="9216" width="11.42578125" style="33"/>
    <col min="9217" max="9217" width="20" style="33" customWidth="1"/>
    <col min="9218" max="9218" width="11.42578125" style="33"/>
    <col min="9219" max="9219" width="19.85546875" style="33" customWidth="1"/>
    <col min="9220" max="9220" width="21.5703125" style="33" customWidth="1"/>
    <col min="9221" max="9221" width="19.28515625" style="33" customWidth="1"/>
    <col min="9222" max="9472" width="11.42578125" style="33"/>
    <col min="9473" max="9473" width="20" style="33" customWidth="1"/>
    <col min="9474" max="9474" width="11.42578125" style="33"/>
    <col min="9475" max="9475" width="19.85546875" style="33" customWidth="1"/>
    <col min="9476" max="9476" width="21.5703125" style="33" customWidth="1"/>
    <col min="9477" max="9477" width="19.28515625" style="33" customWidth="1"/>
    <col min="9478" max="9728" width="11.42578125" style="33"/>
    <col min="9729" max="9729" width="20" style="33" customWidth="1"/>
    <col min="9730" max="9730" width="11.42578125" style="33"/>
    <col min="9731" max="9731" width="19.85546875" style="33" customWidth="1"/>
    <col min="9732" max="9732" width="21.5703125" style="33" customWidth="1"/>
    <col min="9733" max="9733" width="19.28515625" style="33" customWidth="1"/>
    <col min="9734" max="9984" width="11.42578125" style="33"/>
    <col min="9985" max="9985" width="20" style="33" customWidth="1"/>
    <col min="9986" max="9986" width="11.42578125" style="33"/>
    <col min="9987" max="9987" width="19.85546875" style="33" customWidth="1"/>
    <col min="9988" max="9988" width="21.5703125" style="33" customWidth="1"/>
    <col min="9989" max="9989" width="19.28515625" style="33" customWidth="1"/>
    <col min="9990" max="10240" width="11.42578125" style="33"/>
    <col min="10241" max="10241" width="20" style="33" customWidth="1"/>
    <col min="10242" max="10242" width="11.42578125" style="33"/>
    <col min="10243" max="10243" width="19.85546875" style="33" customWidth="1"/>
    <col min="10244" max="10244" width="21.5703125" style="33" customWidth="1"/>
    <col min="10245" max="10245" width="19.28515625" style="33" customWidth="1"/>
    <col min="10246" max="10496" width="11.42578125" style="33"/>
    <col min="10497" max="10497" width="20" style="33" customWidth="1"/>
    <col min="10498" max="10498" width="11.42578125" style="33"/>
    <col min="10499" max="10499" width="19.85546875" style="33" customWidth="1"/>
    <col min="10500" max="10500" width="21.5703125" style="33" customWidth="1"/>
    <col min="10501" max="10501" width="19.28515625" style="33" customWidth="1"/>
    <col min="10502" max="10752" width="11.42578125" style="33"/>
    <col min="10753" max="10753" width="20" style="33" customWidth="1"/>
    <col min="10754" max="10754" width="11.42578125" style="33"/>
    <col min="10755" max="10755" width="19.85546875" style="33" customWidth="1"/>
    <col min="10756" max="10756" width="21.5703125" style="33" customWidth="1"/>
    <col min="10757" max="10757" width="19.28515625" style="33" customWidth="1"/>
    <col min="10758" max="11008" width="11.42578125" style="33"/>
    <col min="11009" max="11009" width="20" style="33" customWidth="1"/>
    <col min="11010" max="11010" width="11.42578125" style="33"/>
    <col min="11011" max="11011" width="19.85546875" style="33" customWidth="1"/>
    <col min="11012" max="11012" width="21.5703125" style="33" customWidth="1"/>
    <col min="11013" max="11013" width="19.28515625" style="33" customWidth="1"/>
    <col min="11014" max="11264" width="11.42578125" style="33"/>
    <col min="11265" max="11265" width="20" style="33" customWidth="1"/>
    <col min="11266" max="11266" width="11.42578125" style="33"/>
    <col min="11267" max="11267" width="19.85546875" style="33" customWidth="1"/>
    <col min="11268" max="11268" width="21.5703125" style="33" customWidth="1"/>
    <col min="11269" max="11269" width="19.28515625" style="33" customWidth="1"/>
    <col min="11270" max="11520" width="11.42578125" style="33"/>
    <col min="11521" max="11521" width="20" style="33" customWidth="1"/>
    <col min="11522" max="11522" width="11.42578125" style="33"/>
    <col min="11523" max="11523" width="19.85546875" style="33" customWidth="1"/>
    <col min="11524" max="11524" width="21.5703125" style="33" customWidth="1"/>
    <col min="11525" max="11525" width="19.28515625" style="33" customWidth="1"/>
    <col min="11526" max="11776" width="11.42578125" style="33"/>
    <col min="11777" max="11777" width="20" style="33" customWidth="1"/>
    <col min="11778" max="11778" width="11.42578125" style="33"/>
    <col min="11779" max="11779" width="19.85546875" style="33" customWidth="1"/>
    <col min="11780" max="11780" width="21.5703125" style="33" customWidth="1"/>
    <col min="11781" max="11781" width="19.28515625" style="33" customWidth="1"/>
    <col min="11782" max="12032" width="11.42578125" style="33"/>
    <col min="12033" max="12033" width="20" style="33" customWidth="1"/>
    <col min="12034" max="12034" width="11.42578125" style="33"/>
    <col min="12035" max="12035" width="19.85546875" style="33" customWidth="1"/>
    <col min="12036" max="12036" width="21.5703125" style="33" customWidth="1"/>
    <col min="12037" max="12037" width="19.28515625" style="33" customWidth="1"/>
    <col min="12038" max="12288" width="11.42578125" style="33"/>
    <col min="12289" max="12289" width="20" style="33" customWidth="1"/>
    <col min="12290" max="12290" width="11.42578125" style="33"/>
    <col min="12291" max="12291" width="19.85546875" style="33" customWidth="1"/>
    <col min="12292" max="12292" width="21.5703125" style="33" customWidth="1"/>
    <col min="12293" max="12293" width="19.28515625" style="33" customWidth="1"/>
    <col min="12294" max="12544" width="11.42578125" style="33"/>
    <col min="12545" max="12545" width="20" style="33" customWidth="1"/>
    <col min="12546" max="12546" width="11.42578125" style="33"/>
    <col min="12547" max="12547" width="19.85546875" style="33" customWidth="1"/>
    <col min="12548" max="12548" width="21.5703125" style="33" customWidth="1"/>
    <col min="12549" max="12549" width="19.28515625" style="33" customWidth="1"/>
    <col min="12550" max="12800" width="11.42578125" style="33"/>
    <col min="12801" max="12801" width="20" style="33" customWidth="1"/>
    <col min="12802" max="12802" width="11.42578125" style="33"/>
    <col min="12803" max="12803" width="19.85546875" style="33" customWidth="1"/>
    <col min="12804" max="12804" width="21.5703125" style="33" customWidth="1"/>
    <col min="12805" max="12805" width="19.28515625" style="33" customWidth="1"/>
    <col min="12806" max="13056" width="11.42578125" style="33"/>
    <col min="13057" max="13057" width="20" style="33" customWidth="1"/>
    <col min="13058" max="13058" width="11.42578125" style="33"/>
    <col min="13059" max="13059" width="19.85546875" style="33" customWidth="1"/>
    <col min="13060" max="13060" width="21.5703125" style="33" customWidth="1"/>
    <col min="13061" max="13061" width="19.28515625" style="33" customWidth="1"/>
    <col min="13062" max="13312" width="11.42578125" style="33"/>
    <col min="13313" max="13313" width="20" style="33" customWidth="1"/>
    <col min="13314" max="13314" width="11.42578125" style="33"/>
    <col min="13315" max="13315" width="19.85546875" style="33" customWidth="1"/>
    <col min="13316" max="13316" width="21.5703125" style="33" customWidth="1"/>
    <col min="13317" max="13317" width="19.28515625" style="33" customWidth="1"/>
    <col min="13318" max="13568" width="11.42578125" style="33"/>
    <col min="13569" max="13569" width="20" style="33" customWidth="1"/>
    <col min="13570" max="13570" width="11.42578125" style="33"/>
    <col min="13571" max="13571" width="19.85546875" style="33" customWidth="1"/>
    <col min="13572" max="13572" width="21.5703125" style="33" customWidth="1"/>
    <col min="13573" max="13573" width="19.28515625" style="33" customWidth="1"/>
    <col min="13574" max="13824" width="11.42578125" style="33"/>
    <col min="13825" max="13825" width="20" style="33" customWidth="1"/>
    <col min="13826" max="13826" width="11.42578125" style="33"/>
    <col min="13827" max="13827" width="19.85546875" style="33" customWidth="1"/>
    <col min="13828" max="13828" width="21.5703125" style="33" customWidth="1"/>
    <col min="13829" max="13829" width="19.28515625" style="33" customWidth="1"/>
    <col min="13830" max="14080" width="11.42578125" style="33"/>
    <col min="14081" max="14081" width="20" style="33" customWidth="1"/>
    <col min="14082" max="14082" width="11.42578125" style="33"/>
    <col min="14083" max="14083" width="19.85546875" style="33" customWidth="1"/>
    <col min="14084" max="14084" width="21.5703125" style="33" customWidth="1"/>
    <col min="14085" max="14085" width="19.28515625" style="33" customWidth="1"/>
    <col min="14086" max="14336" width="11.42578125" style="33"/>
    <col min="14337" max="14337" width="20" style="33" customWidth="1"/>
    <col min="14338" max="14338" width="11.42578125" style="33"/>
    <col min="14339" max="14339" width="19.85546875" style="33" customWidth="1"/>
    <col min="14340" max="14340" width="21.5703125" style="33" customWidth="1"/>
    <col min="14341" max="14341" width="19.28515625" style="33" customWidth="1"/>
    <col min="14342" max="14592" width="11.42578125" style="33"/>
    <col min="14593" max="14593" width="20" style="33" customWidth="1"/>
    <col min="14594" max="14594" width="11.42578125" style="33"/>
    <col min="14595" max="14595" width="19.85546875" style="33" customWidth="1"/>
    <col min="14596" max="14596" width="21.5703125" style="33" customWidth="1"/>
    <col min="14597" max="14597" width="19.28515625" style="33" customWidth="1"/>
    <col min="14598" max="14848" width="11.42578125" style="33"/>
    <col min="14849" max="14849" width="20" style="33" customWidth="1"/>
    <col min="14850" max="14850" width="11.42578125" style="33"/>
    <col min="14851" max="14851" width="19.85546875" style="33" customWidth="1"/>
    <col min="14852" max="14852" width="21.5703125" style="33" customWidth="1"/>
    <col min="14853" max="14853" width="19.28515625" style="33" customWidth="1"/>
    <col min="14854" max="15104" width="11.42578125" style="33"/>
    <col min="15105" max="15105" width="20" style="33" customWidth="1"/>
    <col min="15106" max="15106" width="11.42578125" style="33"/>
    <col min="15107" max="15107" width="19.85546875" style="33" customWidth="1"/>
    <col min="15108" max="15108" width="21.5703125" style="33" customWidth="1"/>
    <col min="15109" max="15109" width="19.28515625" style="33" customWidth="1"/>
    <col min="15110" max="15360" width="11.42578125" style="33"/>
    <col min="15361" max="15361" width="20" style="33" customWidth="1"/>
    <col min="15362" max="15362" width="11.42578125" style="33"/>
    <col min="15363" max="15363" width="19.85546875" style="33" customWidth="1"/>
    <col min="15364" max="15364" width="21.5703125" style="33" customWidth="1"/>
    <col min="15365" max="15365" width="19.28515625" style="33" customWidth="1"/>
    <col min="15366" max="15616" width="11.42578125" style="33"/>
    <col min="15617" max="15617" width="20" style="33" customWidth="1"/>
    <col min="15618" max="15618" width="11.42578125" style="33"/>
    <col min="15619" max="15619" width="19.85546875" style="33" customWidth="1"/>
    <col min="15620" max="15620" width="21.5703125" style="33" customWidth="1"/>
    <col min="15621" max="15621" width="19.28515625" style="33" customWidth="1"/>
    <col min="15622" max="15872" width="11.42578125" style="33"/>
    <col min="15873" max="15873" width="20" style="33" customWidth="1"/>
    <col min="15874" max="15874" width="11.42578125" style="33"/>
    <col min="15875" max="15875" width="19.85546875" style="33" customWidth="1"/>
    <col min="15876" max="15876" width="21.5703125" style="33" customWidth="1"/>
    <col min="15877" max="15877" width="19.28515625" style="33" customWidth="1"/>
    <col min="15878" max="16128" width="11.42578125" style="33"/>
    <col min="16129" max="16129" width="20" style="33" customWidth="1"/>
    <col min="16130" max="16130" width="11.42578125" style="33"/>
    <col min="16131" max="16131" width="19.85546875" style="33" customWidth="1"/>
    <col min="16132" max="16132" width="21.5703125" style="33" customWidth="1"/>
    <col min="16133" max="16133" width="19.28515625" style="33" customWidth="1"/>
    <col min="16134" max="16384" width="11.42578125" style="33"/>
  </cols>
  <sheetData>
    <row r="1" spans="1:5" ht="15.95" customHeight="1">
      <c r="A1" s="80" t="s">
        <v>137</v>
      </c>
    </row>
    <row r="2" spans="1:5" ht="15.95" customHeight="1">
      <c r="A2" s="69" t="s">
        <v>138</v>
      </c>
    </row>
    <row r="3" spans="1:5" ht="15.95" customHeight="1"/>
    <row r="4" spans="1:5" ht="15.95" customHeight="1"/>
    <row r="5" spans="1:5" ht="15.95" customHeight="1">
      <c r="A5" s="81"/>
      <c r="B5" s="82" t="s">
        <v>139</v>
      </c>
      <c r="C5" s="82" t="s">
        <v>140</v>
      </c>
      <c r="D5" s="291" t="s">
        <v>141</v>
      </c>
      <c r="E5" s="292"/>
    </row>
    <row r="6" spans="1:5" ht="15.95" customHeight="1">
      <c r="A6" s="81"/>
      <c r="B6" s="83" t="s">
        <v>142</v>
      </c>
      <c r="C6" s="83" t="s">
        <v>143</v>
      </c>
      <c r="D6" s="83" t="s">
        <v>144</v>
      </c>
      <c r="E6" s="83" t="s">
        <v>145</v>
      </c>
    </row>
    <row r="7" spans="1:5" ht="15.95" customHeight="1">
      <c r="A7" s="81" t="s">
        <v>135</v>
      </c>
      <c r="B7" s="84">
        <v>6.5082000000000004</v>
      </c>
      <c r="C7" s="85">
        <v>-0.1668099999999999</v>
      </c>
      <c r="D7" s="84">
        <v>-7.3659999999999393E-2</v>
      </c>
      <c r="E7" s="86">
        <v>0.52410999999999941</v>
      </c>
    </row>
    <row r="8" spans="1:5" ht="15.95" customHeight="1">
      <c r="A8" s="87" t="s">
        <v>146</v>
      </c>
      <c r="B8" s="88">
        <v>6.2798100000000003</v>
      </c>
      <c r="C8" s="89">
        <v>-0.18805999999999923</v>
      </c>
      <c r="D8" s="88">
        <v>-0.45791999999999966</v>
      </c>
      <c r="E8" s="90">
        <v>2.6400000000004198E-3</v>
      </c>
    </row>
    <row r="9" spans="1:5" ht="15.95" customHeight="1">
      <c r="A9" s="91" t="s">
        <v>147</v>
      </c>
      <c r="B9" s="92">
        <v>6.8226300000000002</v>
      </c>
      <c r="C9" s="93">
        <v>-7.4779999999999625E-2</v>
      </c>
      <c r="D9" s="92">
        <v>0.33937000000000062</v>
      </c>
      <c r="E9" s="94">
        <v>1.0686599999999995</v>
      </c>
    </row>
    <row r="10" spans="1:5" ht="15.95" customHeight="1">
      <c r="A10" s="87" t="s">
        <v>136</v>
      </c>
      <c r="B10" s="84">
        <v>8.5</v>
      </c>
      <c r="C10" s="85">
        <v>-0.19999999999999929</v>
      </c>
      <c r="D10" s="84">
        <v>-0.59999999999999964</v>
      </c>
      <c r="E10" s="86">
        <v>-0.40000000000000036</v>
      </c>
    </row>
    <row r="11" spans="1:5" ht="15.95" customHeight="1">
      <c r="A11" s="87" t="s">
        <v>146</v>
      </c>
      <c r="B11" s="88">
        <v>8.5</v>
      </c>
      <c r="C11" s="89">
        <v>-0.19999999999999929</v>
      </c>
      <c r="D11" s="88">
        <v>-0.59999999999999964</v>
      </c>
      <c r="E11" s="90">
        <v>-0.5</v>
      </c>
    </row>
    <row r="12" spans="1:5" ht="15.95" customHeight="1">
      <c r="A12" s="91" t="s">
        <v>147</v>
      </c>
      <c r="B12" s="92">
        <v>8.5</v>
      </c>
      <c r="C12" s="93">
        <v>-0.30000000000000071</v>
      </c>
      <c r="D12" s="92">
        <v>-0.69999999999999929</v>
      </c>
      <c r="E12" s="94">
        <v>-0.20000000000000107</v>
      </c>
    </row>
    <row r="13" spans="1:5" ht="15.95" customHeight="1"/>
  </sheetData>
  <mergeCells count="1">
    <mergeCell ref="D5:E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>
      <selection sqref="A1:XFD1"/>
    </sheetView>
  </sheetViews>
  <sheetFormatPr baseColWidth="10" defaultColWidth="11.5703125" defaultRowHeight="12.75"/>
  <cols>
    <col min="1" max="1" width="18.5703125" style="96" bestFit="1" customWidth="1"/>
    <col min="2" max="2" width="11.42578125" style="95" customWidth="1"/>
    <col min="3" max="256" width="11.5703125" style="96"/>
    <col min="257" max="257" width="18.5703125" style="96" bestFit="1" customWidth="1"/>
    <col min="258" max="258" width="11.42578125" style="96" customWidth="1"/>
    <col min="259" max="512" width="11.5703125" style="96"/>
    <col min="513" max="513" width="18.5703125" style="96" bestFit="1" customWidth="1"/>
    <col min="514" max="514" width="11.42578125" style="96" customWidth="1"/>
    <col min="515" max="768" width="11.5703125" style="96"/>
    <col min="769" max="769" width="18.5703125" style="96" bestFit="1" customWidth="1"/>
    <col min="770" max="770" width="11.42578125" style="96" customWidth="1"/>
    <col min="771" max="1024" width="11.5703125" style="96"/>
    <col min="1025" max="1025" width="18.5703125" style="96" bestFit="1" customWidth="1"/>
    <col min="1026" max="1026" width="11.42578125" style="96" customWidth="1"/>
    <col min="1027" max="1280" width="11.5703125" style="96"/>
    <col min="1281" max="1281" width="18.5703125" style="96" bestFit="1" customWidth="1"/>
    <col min="1282" max="1282" width="11.42578125" style="96" customWidth="1"/>
    <col min="1283" max="1536" width="11.5703125" style="96"/>
    <col min="1537" max="1537" width="18.5703125" style="96" bestFit="1" customWidth="1"/>
    <col min="1538" max="1538" width="11.42578125" style="96" customWidth="1"/>
    <col min="1539" max="1792" width="11.5703125" style="96"/>
    <col min="1793" max="1793" width="18.5703125" style="96" bestFit="1" customWidth="1"/>
    <col min="1794" max="1794" width="11.42578125" style="96" customWidth="1"/>
    <col min="1795" max="2048" width="11.5703125" style="96"/>
    <col min="2049" max="2049" width="18.5703125" style="96" bestFit="1" customWidth="1"/>
    <col min="2050" max="2050" width="11.42578125" style="96" customWidth="1"/>
    <col min="2051" max="2304" width="11.5703125" style="96"/>
    <col min="2305" max="2305" width="18.5703125" style="96" bestFit="1" customWidth="1"/>
    <col min="2306" max="2306" width="11.42578125" style="96" customWidth="1"/>
    <col min="2307" max="2560" width="11.5703125" style="96"/>
    <col min="2561" max="2561" width="18.5703125" style="96" bestFit="1" customWidth="1"/>
    <col min="2562" max="2562" width="11.42578125" style="96" customWidth="1"/>
    <col min="2563" max="2816" width="11.5703125" style="96"/>
    <col min="2817" max="2817" width="18.5703125" style="96" bestFit="1" customWidth="1"/>
    <col min="2818" max="2818" width="11.42578125" style="96" customWidth="1"/>
    <col min="2819" max="3072" width="11.5703125" style="96"/>
    <col min="3073" max="3073" width="18.5703125" style="96" bestFit="1" customWidth="1"/>
    <col min="3074" max="3074" width="11.42578125" style="96" customWidth="1"/>
    <col min="3075" max="3328" width="11.5703125" style="96"/>
    <col min="3329" max="3329" width="18.5703125" style="96" bestFit="1" customWidth="1"/>
    <col min="3330" max="3330" width="11.42578125" style="96" customWidth="1"/>
    <col min="3331" max="3584" width="11.5703125" style="96"/>
    <col min="3585" max="3585" width="18.5703125" style="96" bestFit="1" customWidth="1"/>
    <col min="3586" max="3586" width="11.42578125" style="96" customWidth="1"/>
    <col min="3587" max="3840" width="11.5703125" style="96"/>
    <col min="3841" max="3841" width="18.5703125" style="96" bestFit="1" customWidth="1"/>
    <col min="3842" max="3842" width="11.42578125" style="96" customWidth="1"/>
    <col min="3843" max="4096" width="11.5703125" style="96"/>
    <col min="4097" max="4097" width="18.5703125" style="96" bestFit="1" customWidth="1"/>
    <col min="4098" max="4098" width="11.42578125" style="96" customWidth="1"/>
    <col min="4099" max="4352" width="11.5703125" style="96"/>
    <col min="4353" max="4353" width="18.5703125" style="96" bestFit="1" customWidth="1"/>
    <col min="4354" max="4354" width="11.42578125" style="96" customWidth="1"/>
    <col min="4355" max="4608" width="11.5703125" style="96"/>
    <col min="4609" max="4609" width="18.5703125" style="96" bestFit="1" customWidth="1"/>
    <col min="4610" max="4610" width="11.42578125" style="96" customWidth="1"/>
    <col min="4611" max="4864" width="11.5703125" style="96"/>
    <col min="4865" max="4865" width="18.5703125" style="96" bestFit="1" customWidth="1"/>
    <col min="4866" max="4866" width="11.42578125" style="96" customWidth="1"/>
    <col min="4867" max="5120" width="11.5703125" style="96"/>
    <col min="5121" max="5121" width="18.5703125" style="96" bestFit="1" customWidth="1"/>
    <col min="5122" max="5122" width="11.42578125" style="96" customWidth="1"/>
    <col min="5123" max="5376" width="11.5703125" style="96"/>
    <col min="5377" max="5377" width="18.5703125" style="96" bestFit="1" customWidth="1"/>
    <col min="5378" max="5378" width="11.42578125" style="96" customWidth="1"/>
    <col min="5379" max="5632" width="11.5703125" style="96"/>
    <col min="5633" max="5633" width="18.5703125" style="96" bestFit="1" customWidth="1"/>
    <col min="5634" max="5634" width="11.42578125" style="96" customWidth="1"/>
    <col min="5635" max="5888" width="11.5703125" style="96"/>
    <col min="5889" max="5889" width="18.5703125" style="96" bestFit="1" customWidth="1"/>
    <col min="5890" max="5890" width="11.42578125" style="96" customWidth="1"/>
    <col min="5891" max="6144" width="11.5703125" style="96"/>
    <col min="6145" max="6145" width="18.5703125" style="96" bestFit="1" customWidth="1"/>
    <col min="6146" max="6146" width="11.42578125" style="96" customWidth="1"/>
    <col min="6147" max="6400" width="11.5703125" style="96"/>
    <col min="6401" max="6401" width="18.5703125" style="96" bestFit="1" customWidth="1"/>
    <col min="6402" max="6402" width="11.42578125" style="96" customWidth="1"/>
    <col min="6403" max="6656" width="11.5703125" style="96"/>
    <col min="6657" max="6657" width="18.5703125" style="96" bestFit="1" customWidth="1"/>
    <col min="6658" max="6658" width="11.42578125" style="96" customWidth="1"/>
    <col min="6659" max="6912" width="11.5703125" style="96"/>
    <col min="6913" max="6913" width="18.5703125" style="96" bestFit="1" customWidth="1"/>
    <col min="6914" max="6914" width="11.42578125" style="96" customWidth="1"/>
    <col min="6915" max="7168" width="11.5703125" style="96"/>
    <col min="7169" max="7169" width="18.5703125" style="96" bestFit="1" customWidth="1"/>
    <col min="7170" max="7170" width="11.42578125" style="96" customWidth="1"/>
    <col min="7171" max="7424" width="11.5703125" style="96"/>
    <col min="7425" max="7425" width="18.5703125" style="96" bestFit="1" customWidth="1"/>
    <col min="7426" max="7426" width="11.42578125" style="96" customWidth="1"/>
    <col min="7427" max="7680" width="11.5703125" style="96"/>
    <col min="7681" max="7681" width="18.5703125" style="96" bestFit="1" customWidth="1"/>
    <col min="7682" max="7682" width="11.42578125" style="96" customWidth="1"/>
    <col min="7683" max="7936" width="11.5703125" style="96"/>
    <col min="7937" max="7937" width="18.5703125" style="96" bestFit="1" customWidth="1"/>
    <col min="7938" max="7938" width="11.42578125" style="96" customWidth="1"/>
    <col min="7939" max="8192" width="11.5703125" style="96"/>
    <col min="8193" max="8193" width="18.5703125" style="96" bestFit="1" customWidth="1"/>
    <col min="8194" max="8194" width="11.42578125" style="96" customWidth="1"/>
    <col min="8195" max="8448" width="11.5703125" style="96"/>
    <col min="8449" max="8449" width="18.5703125" style="96" bestFit="1" customWidth="1"/>
    <col min="8450" max="8450" width="11.42578125" style="96" customWidth="1"/>
    <col min="8451" max="8704" width="11.5703125" style="96"/>
    <col min="8705" max="8705" width="18.5703125" style="96" bestFit="1" customWidth="1"/>
    <col min="8706" max="8706" width="11.42578125" style="96" customWidth="1"/>
    <col min="8707" max="8960" width="11.5703125" style="96"/>
    <col min="8961" max="8961" width="18.5703125" style="96" bestFit="1" customWidth="1"/>
    <col min="8962" max="8962" width="11.42578125" style="96" customWidth="1"/>
    <col min="8963" max="9216" width="11.5703125" style="96"/>
    <col min="9217" max="9217" width="18.5703125" style="96" bestFit="1" customWidth="1"/>
    <col min="9218" max="9218" width="11.42578125" style="96" customWidth="1"/>
    <col min="9219" max="9472" width="11.5703125" style="96"/>
    <col min="9473" max="9473" width="18.5703125" style="96" bestFit="1" customWidth="1"/>
    <col min="9474" max="9474" width="11.42578125" style="96" customWidth="1"/>
    <col min="9475" max="9728" width="11.5703125" style="96"/>
    <col min="9729" max="9729" width="18.5703125" style="96" bestFit="1" customWidth="1"/>
    <col min="9730" max="9730" width="11.42578125" style="96" customWidth="1"/>
    <col min="9731" max="9984" width="11.5703125" style="96"/>
    <col min="9985" max="9985" width="18.5703125" style="96" bestFit="1" customWidth="1"/>
    <col min="9986" max="9986" width="11.42578125" style="96" customWidth="1"/>
    <col min="9987" max="10240" width="11.5703125" style="96"/>
    <col min="10241" max="10241" width="18.5703125" style="96" bestFit="1" customWidth="1"/>
    <col min="10242" max="10242" width="11.42578125" style="96" customWidth="1"/>
    <col min="10243" max="10496" width="11.5703125" style="96"/>
    <col min="10497" max="10497" width="18.5703125" style="96" bestFit="1" customWidth="1"/>
    <col min="10498" max="10498" width="11.42578125" style="96" customWidth="1"/>
    <col min="10499" max="10752" width="11.5703125" style="96"/>
    <col min="10753" max="10753" width="18.5703125" style="96" bestFit="1" customWidth="1"/>
    <col min="10754" max="10754" width="11.42578125" style="96" customWidth="1"/>
    <col min="10755" max="11008" width="11.5703125" style="96"/>
    <col min="11009" max="11009" width="18.5703125" style="96" bestFit="1" customWidth="1"/>
    <col min="11010" max="11010" width="11.42578125" style="96" customWidth="1"/>
    <col min="11011" max="11264" width="11.5703125" style="96"/>
    <col min="11265" max="11265" width="18.5703125" style="96" bestFit="1" customWidth="1"/>
    <col min="11266" max="11266" width="11.42578125" style="96" customWidth="1"/>
    <col min="11267" max="11520" width="11.5703125" style="96"/>
    <col min="11521" max="11521" width="18.5703125" style="96" bestFit="1" customWidth="1"/>
    <col min="11522" max="11522" width="11.42578125" style="96" customWidth="1"/>
    <col min="11523" max="11776" width="11.5703125" style="96"/>
    <col min="11777" max="11777" width="18.5703125" style="96" bestFit="1" customWidth="1"/>
    <col min="11778" max="11778" width="11.42578125" style="96" customWidth="1"/>
    <col min="11779" max="12032" width="11.5703125" style="96"/>
    <col min="12033" max="12033" width="18.5703125" style="96" bestFit="1" customWidth="1"/>
    <col min="12034" max="12034" width="11.42578125" style="96" customWidth="1"/>
    <col min="12035" max="12288" width="11.5703125" style="96"/>
    <col min="12289" max="12289" width="18.5703125" style="96" bestFit="1" customWidth="1"/>
    <col min="12290" max="12290" width="11.42578125" style="96" customWidth="1"/>
    <col min="12291" max="12544" width="11.5703125" style="96"/>
    <col min="12545" max="12545" width="18.5703125" style="96" bestFit="1" customWidth="1"/>
    <col min="12546" max="12546" width="11.42578125" style="96" customWidth="1"/>
    <col min="12547" max="12800" width="11.5703125" style="96"/>
    <col min="12801" max="12801" width="18.5703125" style="96" bestFit="1" customWidth="1"/>
    <col min="12802" max="12802" width="11.42578125" style="96" customWidth="1"/>
    <col min="12803" max="13056" width="11.5703125" style="96"/>
    <col min="13057" max="13057" width="18.5703125" style="96" bestFit="1" customWidth="1"/>
    <col min="13058" max="13058" width="11.42578125" style="96" customWidth="1"/>
    <col min="13059" max="13312" width="11.5703125" style="96"/>
    <col min="13313" max="13313" width="18.5703125" style="96" bestFit="1" customWidth="1"/>
    <col min="13314" max="13314" width="11.42578125" style="96" customWidth="1"/>
    <col min="13315" max="13568" width="11.5703125" style="96"/>
    <col min="13569" max="13569" width="18.5703125" style="96" bestFit="1" customWidth="1"/>
    <col min="13570" max="13570" width="11.42578125" style="96" customWidth="1"/>
    <col min="13571" max="13824" width="11.5703125" style="96"/>
    <col min="13825" max="13825" width="18.5703125" style="96" bestFit="1" customWidth="1"/>
    <col min="13826" max="13826" width="11.42578125" style="96" customWidth="1"/>
    <col min="13827" max="14080" width="11.5703125" style="96"/>
    <col min="14081" max="14081" width="18.5703125" style="96" bestFit="1" customWidth="1"/>
    <col min="14082" max="14082" width="11.42578125" style="96" customWidth="1"/>
    <col min="14083" max="14336" width="11.5703125" style="96"/>
    <col min="14337" max="14337" width="18.5703125" style="96" bestFit="1" customWidth="1"/>
    <col min="14338" max="14338" width="11.42578125" style="96" customWidth="1"/>
    <col min="14339" max="14592" width="11.5703125" style="96"/>
    <col min="14593" max="14593" width="18.5703125" style="96" bestFit="1" customWidth="1"/>
    <col min="14594" max="14594" width="11.42578125" style="96" customWidth="1"/>
    <col min="14595" max="14848" width="11.5703125" style="96"/>
    <col min="14849" max="14849" width="18.5703125" style="96" bestFit="1" customWidth="1"/>
    <col min="14850" max="14850" width="11.42578125" style="96" customWidth="1"/>
    <col min="14851" max="15104" width="11.5703125" style="96"/>
    <col min="15105" max="15105" width="18.5703125" style="96" bestFit="1" customWidth="1"/>
    <col min="15106" max="15106" width="11.42578125" style="96" customWidth="1"/>
    <col min="15107" max="15360" width="11.5703125" style="96"/>
    <col min="15361" max="15361" width="18.5703125" style="96" bestFit="1" customWidth="1"/>
    <col min="15362" max="15362" width="11.42578125" style="96" customWidth="1"/>
    <col min="15363" max="15616" width="11.5703125" style="96"/>
    <col min="15617" max="15617" width="18.5703125" style="96" bestFit="1" customWidth="1"/>
    <col min="15618" max="15618" width="11.42578125" style="96" customWidth="1"/>
    <col min="15619" max="15872" width="11.5703125" style="96"/>
    <col min="15873" max="15873" width="18.5703125" style="96" bestFit="1" customWidth="1"/>
    <col min="15874" max="15874" width="11.42578125" style="96" customWidth="1"/>
    <col min="15875" max="16128" width="11.5703125" style="96"/>
    <col min="16129" max="16129" width="18.5703125" style="96" bestFit="1" customWidth="1"/>
    <col min="16130" max="16130" width="11.42578125" style="96" customWidth="1"/>
    <col min="16131" max="16384" width="11.5703125" style="96"/>
  </cols>
  <sheetData>
    <row r="1" spans="1:8" ht="15" customHeight="1" thickBot="1">
      <c r="A1" s="293" t="s">
        <v>148</v>
      </c>
      <c r="B1" s="293"/>
      <c r="C1" s="293"/>
      <c r="D1" s="293"/>
      <c r="E1" s="293"/>
    </row>
    <row r="2" spans="1:8" ht="21.75" thickBot="1">
      <c r="A2" s="97"/>
      <c r="B2" s="98" t="s">
        <v>149</v>
      </c>
      <c r="C2" s="99" t="s">
        <v>150</v>
      </c>
      <c r="D2" s="294" t="s">
        <v>151</v>
      </c>
      <c r="E2" s="295"/>
    </row>
    <row r="3" spans="1:8" ht="23.25" thickBot="1">
      <c r="A3" s="97"/>
      <c r="B3" s="100" t="s">
        <v>152</v>
      </c>
      <c r="C3" s="101" t="s">
        <v>153</v>
      </c>
      <c r="D3" s="102" t="s">
        <v>154</v>
      </c>
      <c r="E3" s="101" t="s">
        <v>155</v>
      </c>
      <c r="H3" s="103"/>
    </row>
    <row r="4" spans="1:8" ht="13.5" thickBot="1">
      <c r="A4" s="97"/>
      <c r="B4" s="104" t="s">
        <v>156</v>
      </c>
      <c r="C4" s="101" t="s">
        <v>157</v>
      </c>
      <c r="D4" s="105" t="s">
        <v>157</v>
      </c>
      <c r="E4" s="106" t="s">
        <v>157</v>
      </c>
      <c r="H4" s="103"/>
    </row>
    <row r="5" spans="1:8">
      <c r="A5" s="107" t="s">
        <v>135</v>
      </c>
      <c r="B5" s="108">
        <v>636.1</v>
      </c>
      <c r="C5" s="109">
        <v>-0.29780564263323095</v>
      </c>
      <c r="D5" s="110">
        <v>0.88818398096748297</v>
      </c>
      <c r="E5" s="111">
        <v>1.8249354005168028</v>
      </c>
      <c r="H5" s="103"/>
    </row>
    <row r="6" spans="1:8">
      <c r="A6" s="112" t="s">
        <v>158</v>
      </c>
      <c r="B6" s="108">
        <v>324.60000000000002</v>
      </c>
      <c r="C6" s="109">
        <v>-0.42944785276073372</v>
      </c>
      <c r="D6" s="113">
        <v>0.30902348578492056</v>
      </c>
      <c r="E6" s="114">
        <v>0.84138360860082084</v>
      </c>
      <c r="H6" s="103"/>
    </row>
    <row r="7" spans="1:8" ht="13.5" thickBot="1">
      <c r="A7" s="115" t="s">
        <v>159</v>
      </c>
      <c r="B7" s="108">
        <v>311.5</v>
      </c>
      <c r="C7" s="109">
        <v>-0.16025641025640969</v>
      </c>
      <c r="D7" s="116">
        <v>1.4988595633756985</v>
      </c>
      <c r="E7" s="117">
        <v>2.917505030181089</v>
      </c>
      <c r="H7" s="103"/>
    </row>
    <row r="8" spans="1:8" ht="13.5" thickBot="1">
      <c r="A8" s="118" t="s">
        <v>160</v>
      </c>
      <c r="B8" s="119">
        <v>3632.5</v>
      </c>
      <c r="C8" s="120">
        <v>-0.46036226125558688</v>
      </c>
      <c r="D8" s="121">
        <v>-1.9435821298420808</v>
      </c>
      <c r="E8" s="122">
        <v>-1.0603066075530188</v>
      </c>
      <c r="H8" s="103"/>
    </row>
    <row r="9" spans="1:8">
      <c r="A9" s="296"/>
      <c r="B9" s="296"/>
      <c r="C9" s="296"/>
      <c r="D9" s="296"/>
      <c r="E9" s="296"/>
      <c r="H9" s="103"/>
    </row>
    <row r="10" spans="1:8">
      <c r="A10" s="123"/>
      <c r="B10" s="124"/>
      <c r="C10" s="124"/>
      <c r="D10" s="297"/>
      <c r="E10" s="297"/>
      <c r="H10" s="103"/>
    </row>
    <row r="11" spans="1:8">
      <c r="A11" s="123"/>
      <c r="B11" s="125"/>
      <c r="C11" s="126"/>
      <c r="D11" s="126"/>
      <c r="E11" s="126"/>
      <c r="H11" s="103"/>
    </row>
    <row r="12" spans="1:8">
      <c r="A12" s="123"/>
      <c r="B12" s="126"/>
      <c r="C12" s="126"/>
      <c r="D12" s="126"/>
      <c r="E12" s="126"/>
      <c r="H12" s="103"/>
    </row>
    <row r="13" spans="1:8">
      <c r="A13" s="127"/>
      <c r="B13" s="128"/>
      <c r="C13" s="109"/>
      <c r="D13" s="109"/>
      <c r="E13" s="129"/>
      <c r="H13" s="103"/>
    </row>
    <row r="14" spans="1:8">
      <c r="A14" s="130"/>
      <c r="B14" s="128"/>
      <c r="C14" s="109"/>
      <c r="D14" s="109"/>
      <c r="E14" s="109"/>
      <c r="H14" s="131"/>
    </row>
    <row r="15" spans="1:8">
      <c r="A15" s="130"/>
      <c r="B15" s="128"/>
      <c r="C15" s="109"/>
      <c r="D15" s="109"/>
      <c r="E15" s="109"/>
      <c r="H15" s="132"/>
    </row>
    <row r="16" spans="1:8">
      <c r="A16" s="127"/>
      <c r="B16" s="133"/>
      <c r="C16" s="109"/>
      <c r="D16" s="109"/>
      <c r="E16" s="129"/>
      <c r="H16" s="132"/>
    </row>
    <row r="17" spans="8:8">
      <c r="H17" s="134"/>
    </row>
  </sheetData>
  <mergeCells count="4">
    <mergeCell ref="A1:E1"/>
    <mergeCell ref="D2:E2"/>
    <mergeCell ref="A9:E9"/>
    <mergeCell ref="D10:E10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2"/>
  <sheetViews>
    <sheetView workbookViewId="0">
      <selection sqref="A1:XFD1"/>
    </sheetView>
  </sheetViews>
  <sheetFormatPr baseColWidth="10" defaultColWidth="11.5703125" defaultRowHeight="12.75"/>
  <cols>
    <col min="1" max="1" width="23.28515625" style="96" bestFit="1" customWidth="1"/>
    <col min="2" max="2" width="11.42578125" style="95" customWidth="1"/>
    <col min="3" max="256" width="11.5703125" style="96"/>
    <col min="257" max="257" width="23.28515625" style="96" bestFit="1" customWidth="1"/>
    <col min="258" max="258" width="11.42578125" style="96" customWidth="1"/>
    <col min="259" max="512" width="11.5703125" style="96"/>
    <col min="513" max="513" width="23.28515625" style="96" bestFit="1" customWidth="1"/>
    <col min="514" max="514" width="11.42578125" style="96" customWidth="1"/>
    <col min="515" max="768" width="11.5703125" style="96"/>
    <col min="769" max="769" width="23.28515625" style="96" bestFit="1" customWidth="1"/>
    <col min="770" max="770" width="11.42578125" style="96" customWidth="1"/>
    <col min="771" max="1024" width="11.5703125" style="96"/>
    <col min="1025" max="1025" width="23.28515625" style="96" bestFit="1" customWidth="1"/>
    <col min="1026" max="1026" width="11.42578125" style="96" customWidth="1"/>
    <col min="1027" max="1280" width="11.5703125" style="96"/>
    <col min="1281" max="1281" width="23.28515625" style="96" bestFit="1" customWidth="1"/>
    <col min="1282" max="1282" width="11.42578125" style="96" customWidth="1"/>
    <col min="1283" max="1536" width="11.5703125" style="96"/>
    <col min="1537" max="1537" width="23.28515625" style="96" bestFit="1" customWidth="1"/>
    <col min="1538" max="1538" width="11.42578125" style="96" customWidth="1"/>
    <col min="1539" max="1792" width="11.5703125" style="96"/>
    <col min="1793" max="1793" width="23.28515625" style="96" bestFit="1" customWidth="1"/>
    <col min="1794" max="1794" width="11.42578125" style="96" customWidth="1"/>
    <col min="1795" max="2048" width="11.5703125" style="96"/>
    <col min="2049" max="2049" width="23.28515625" style="96" bestFit="1" customWidth="1"/>
    <col min="2050" max="2050" width="11.42578125" style="96" customWidth="1"/>
    <col min="2051" max="2304" width="11.5703125" style="96"/>
    <col min="2305" max="2305" width="23.28515625" style="96" bestFit="1" customWidth="1"/>
    <col min="2306" max="2306" width="11.42578125" style="96" customWidth="1"/>
    <col min="2307" max="2560" width="11.5703125" style="96"/>
    <col min="2561" max="2561" width="23.28515625" style="96" bestFit="1" customWidth="1"/>
    <col min="2562" max="2562" width="11.42578125" style="96" customWidth="1"/>
    <col min="2563" max="2816" width="11.5703125" style="96"/>
    <col min="2817" max="2817" width="23.28515625" style="96" bestFit="1" customWidth="1"/>
    <col min="2818" max="2818" width="11.42578125" style="96" customWidth="1"/>
    <col min="2819" max="3072" width="11.5703125" style="96"/>
    <col min="3073" max="3073" width="23.28515625" style="96" bestFit="1" customWidth="1"/>
    <col min="3074" max="3074" width="11.42578125" style="96" customWidth="1"/>
    <col min="3075" max="3328" width="11.5703125" style="96"/>
    <col min="3329" max="3329" width="23.28515625" style="96" bestFit="1" customWidth="1"/>
    <col min="3330" max="3330" width="11.42578125" style="96" customWidth="1"/>
    <col min="3331" max="3584" width="11.5703125" style="96"/>
    <col min="3585" max="3585" width="23.28515625" style="96" bestFit="1" customWidth="1"/>
    <col min="3586" max="3586" width="11.42578125" style="96" customWidth="1"/>
    <col min="3587" max="3840" width="11.5703125" style="96"/>
    <col min="3841" max="3841" width="23.28515625" style="96" bestFit="1" customWidth="1"/>
    <col min="3842" max="3842" width="11.42578125" style="96" customWidth="1"/>
    <col min="3843" max="4096" width="11.5703125" style="96"/>
    <col min="4097" max="4097" width="23.28515625" style="96" bestFit="1" customWidth="1"/>
    <col min="4098" max="4098" width="11.42578125" style="96" customWidth="1"/>
    <col min="4099" max="4352" width="11.5703125" style="96"/>
    <col min="4353" max="4353" width="23.28515625" style="96" bestFit="1" customWidth="1"/>
    <col min="4354" max="4354" width="11.42578125" style="96" customWidth="1"/>
    <col min="4355" max="4608" width="11.5703125" style="96"/>
    <col min="4609" max="4609" width="23.28515625" style="96" bestFit="1" customWidth="1"/>
    <col min="4610" max="4610" width="11.42578125" style="96" customWidth="1"/>
    <col min="4611" max="4864" width="11.5703125" style="96"/>
    <col min="4865" max="4865" width="23.28515625" style="96" bestFit="1" customWidth="1"/>
    <col min="4866" max="4866" width="11.42578125" style="96" customWidth="1"/>
    <col min="4867" max="5120" width="11.5703125" style="96"/>
    <col min="5121" max="5121" width="23.28515625" style="96" bestFit="1" customWidth="1"/>
    <col min="5122" max="5122" width="11.42578125" style="96" customWidth="1"/>
    <col min="5123" max="5376" width="11.5703125" style="96"/>
    <col min="5377" max="5377" width="23.28515625" style="96" bestFit="1" customWidth="1"/>
    <col min="5378" max="5378" width="11.42578125" style="96" customWidth="1"/>
    <col min="5379" max="5632" width="11.5703125" style="96"/>
    <col min="5633" max="5633" width="23.28515625" style="96" bestFit="1" customWidth="1"/>
    <col min="5634" max="5634" width="11.42578125" style="96" customWidth="1"/>
    <col min="5635" max="5888" width="11.5703125" style="96"/>
    <col min="5889" max="5889" width="23.28515625" style="96" bestFit="1" customWidth="1"/>
    <col min="5890" max="5890" width="11.42578125" style="96" customWidth="1"/>
    <col min="5891" max="6144" width="11.5703125" style="96"/>
    <col min="6145" max="6145" width="23.28515625" style="96" bestFit="1" customWidth="1"/>
    <col min="6146" max="6146" width="11.42578125" style="96" customWidth="1"/>
    <col min="6147" max="6400" width="11.5703125" style="96"/>
    <col min="6401" max="6401" width="23.28515625" style="96" bestFit="1" customWidth="1"/>
    <col min="6402" max="6402" width="11.42578125" style="96" customWidth="1"/>
    <col min="6403" max="6656" width="11.5703125" style="96"/>
    <col min="6657" max="6657" width="23.28515625" style="96" bestFit="1" customWidth="1"/>
    <col min="6658" max="6658" width="11.42578125" style="96" customWidth="1"/>
    <col min="6659" max="6912" width="11.5703125" style="96"/>
    <col min="6913" max="6913" width="23.28515625" style="96" bestFit="1" customWidth="1"/>
    <col min="6914" max="6914" width="11.42578125" style="96" customWidth="1"/>
    <col min="6915" max="7168" width="11.5703125" style="96"/>
    <col min="7169" max="7169" width="23.28515625" style="96" bestFit="1" customWidth="1"/>
    <col min="7170" max="7170" width="11.42578125" style="96" customWidth="1"/>
    <col min="7171" max="7424" width="11.5703125" style="96"/>
    <col min="7425" max="7425" width="23.28515625" style="96" bestFit="1" customWidth="1"/>
    <col min="7426" max="7426" width="11.42578125" style="96" customWidth="1"/>
    <col min="7427" max="7680" width="11.5703125" style="96"/>
    <col min="7681" max="7681" width="23.28515625" style="96" bestFit="1" customWidth="1"/>
    <col min="7682" max="7682" width="11.42578125" style="96" customWidth="1"/>
    <col min="7683" max="7936" width="11.5703125" style="96"/>
    <col min="7937" max="7937" width="23.28515625" style="96" bestFit="1" customWidth="1"/>
    <col min="7938" max="7938" width="11.42578125" style="96" customWidth="1"/>
    <col min="7939" max="8192" width="11.5703125" style="96"/>
    <col min="8193" max="8193" width="23.28515625" style="96" bestFit="1" customWidth="1"/>
    <col min="8194" max="8194" width="11.42578125" style="96" customWidth="1"/>
    <col min="8195" max="8448" width="11.5703125" style="96"/>
    <col min="8449" max="8449" width="23.28515625" style="96" bestFit="1" customWidth="1"/>
    <col min="8450" max="8450" width="11.42578125" style="96" customWidth="1"/>
    <col min="8451" max="8704" width="11.5703125" style="96"/>
    <col min="8705" max="8705" width="23.28515625" style="96" bestFit="1" customWidth="1"/>
    <col min="8706" max="8706" width="11.42578125" style="96" customWidth="1"/>
    <col min="8707" max="8960" width="11.5703125" style="96"/>
    <col min="8961" max="8961" width="23.28515625" style="96" bestFit="1" customWidth="1"/>
    <col min="8962" max="8962" width="11.42578125" style="96" customWidth="1"/>
    <col min="8963" max="9216" width="11.5703125" style="96"/>
    <col min="9217" max="9217" width="23.28515625" style="96" bestFit="1" customWidth="1"/>
    <col min="9218" max="9218" width="11.42578125" style="96" customWidth="1"/>
    <col min="9219" max="9472" width="11.5703125" style="96"/>
    <col min="9473" max="9473" width="23.28515625" style="96" bestFit="1" customWidth="1"/>
    <col min="9474" max="9474" width="11.42578125" style="96" customWidth="1"/>
    <col min="9475" max="9728" width="11.5703125" style="96"/>
    <col min="9729" max="9729" width="23.28515625" style="96" bestFit="1" customWidth="1"/>
    <col min="9730" max="9730" width="11.42578125" style="96" customWidth="1"/>
    <col min="9731" max="9984" width="11.5703125" style="96"/>
    <col min="9985" max="9985" width="23.28515625" style="96" bestFit="1" customWidth="1"/>
    <col min="9986" max="9986" width="11.42578125" style="96" customWidth="1"/>
    <col min="9987" max="10240" width="11.5703125" style="96"/>
    <col min="10241" max="10241" width="23.28515625" style="96" bestFit="1" customWidth="1"/>
    <col min="10242" max="10242" width="11.42578125" style="96" customWidth="1"/>
    <col min="10243" max="10496" width="11.5703125" style="96"/>
    <col min="10497" max="10497" width="23.28515625" style="96" bestFit="1" customWidth="1"/>
    <col min="10498" max="10498" width="11.42578125" style="96" customWidth="1"/>
    <col min="10499" max="10752" width="11.5703125" style="96"/>
    <col min="10753" max="10753" width="23.28515625" style="96" bestFit="1" customWidth="1"/>
    <col min="10754" max="10754" width="11.42578125" style="96" customWidth="1"/>
    <col min="10755" max="11008" width="11.5703125" style="96"/>
    <col min="11009" max="11009" width="23.28515625" style="96" bestFit="1" customWidth="1"/>
    <col min="11010" max="11010" width="11.42578125" style="96" customWidth="1"/>
    <col min="11011" max="11264" width="11.5703125" style="96"/>
    <col min="11265" max="11265" width="23.28515625" style="96" bestFit="1" customWidth="1"/>
    <col min="11266" max="11266" width="11.42578125" style="96" customWidth="1"/>
    <col min="11267" max="11520" width="11.5703125" style="96"/>
    <col min="11521" max="11521" width="23.28515625" style="96" bestFit="1" customWidth="1"/>
    <col min="11522" max="11522" width="11.42578125" style="96" customWidth="1"/>
    <col min="11523" max="11776" width="11.5703125" style="96"/>
    <col min="11777" max="11777" width="23.28515625" style="96" bestFit="1" customWidth="1"/>
    <col min="11778" max="11778" width="11.42578125" style="96" customWidth="1"/>
    <col min="11779" max="12032" width="11.5703125" style="96"/>
    <col min="12033" max="12033" width="23.28515625" style="96" bestFit="1" customWidth="1"/>
    <col min="12034" max="12034" width="11.42578125" style="96" customWidth="1"/>
    <col min="12035" max="12288" width="11.5703125" style="96"/>
    <col min="12289" max="12289" width="23.28515625" style="96" bestFit="1" customWidth="1"/>
    <col min="12290" max="12290" width="11.42578125" style="96" customWidth="1"/>
    <col min="12291" max="12544" width="11.5703125" style="96"/>
    <col min="12545" max="12545" width="23.28515625" style="96" bestFit="1" customWidth="1"/>
    <col min="12546" max="12546" width="11.42578125" style="96" customWidth="1"/>
    <col min="12547" max="12800" width="11.5703125" style="96"/>
    <col min="12801" max="12801" width="23.28515625" style="96" bestFit="1" customWidth="1"/>
    <col min="12802" max="12802" width="11.42578125" style="96" customWidth="1"/>
    <col min="12803" max="13056" width="11.5703125" style="96"/>
    <col min="13057" max="13057" width="23.28515625" style="96" bestFit="1" customWidth="1"/>
    <col min="13058" max="13058" width="11.42578125" style="96" customWidth="1"/>
    <col min="13059" max="13312" width="11.5703125" style="96"/>
    <col min="13313" max="13313" width="23.28515625" style="96" bestFit="1" customWidth="1"/>
    <col min="13314" max="13314" width="11.42578125" style="96" customWidth="1"/>
    <col min="13315" max="13568" width="11.5703125" style="96"/>
    <col min="13569" max="13569" width="23.28515625" style="96" bestFit="1" customWidth="1"/>
    <col min="13570" max="13570" width="11.42578125" style="96" customWidth="1"/>
    <col min="13571" max="13824" width="11.5703125" style="96"/>
    <col min="13825" max="13825" width="23.28515625" style="96" bestFit="1" customWidth="1"/>
    <col min="13826" max="13826" width="11.42578125" style="96" customWidth="1"/>
    <col min="13827" max="14080" width="11.5703125" style="96"/>
    <col min="14081" max="14081" width="23.28515625" style="96" bestFit="1" customWidth="1"/>
    <col min="14082" max="14082" width="11.42578125" style="96" customWidth="1"/>
    <col min="14083" max="14336" width="11.5703125" style="96"/>
    <col min="14337" max="14337" width="23.28515625" style="96" bestFit="1" customWidth="1"/>
    <col min="14338" max="14338" width="11.42578125" style="96" customWidth="1"/>
    <col min="14339" max="14592" width="11.5703125" style="96"/>
    <col min="14593" max="14593" width="23.28515625" style="96" bestFit="1" customWidth="1"/>
    <col min="14594" max="14594" width="11.42578125" style="96" customWidth="1"/>
    <col min="14595" max="14848" width="11.5703125" style="96"/>
    <col min="14849" max="14849" width="23.28515625" style="96" bestFit="1" customWidth="1"/>
    <col min="14850" max="14850" width="11.42578125" style="96" customWidth="1"/>
    <col min="14851" max="15104" width="11.5703125" style="96"/>
    <col min="15105" max="15105" width="23.28515625" style="96" bestFit="1" customWidth="1"/>
    <col min="15106" max="15106" width="11.42578125" style="96" customWidth="1"/>
    <col min="15107" max="15360" width="11.5703125" style="96"/>
    <col min="15361" max="15361" width="23.28515625" style="96" bestFit="1" customWidth="1"/>
    <col min="15362" max="15362" width="11.42578125" style="96" customWidth="1"/>
    <col min="15363" max="15616" width="11.5703125" style="96"/>
    <col min="15617" max="15617" width="23.28515625" style="96" bestFit="1" customWidth="1"/>
    <col min="15618" max="15618" width="11.42578125" style="96" customWidth="1"/>
    <col min="15619" max="15872" width="11.5703125" style="96"/>
    <col min="15873" max="15873" width="23.28515625" style="96" bestFit="1" customWidth="1"/>
    <col min="15874" max="15874" width="11.42578125" style="96" customWidth="1"/>
    <col min="15875" max="16128" width="11.5703125" style="96"/>
    <col min="16129" max="16129" width="23.28515625" style="96" bestFit="1" customWidth="1"/>
    <col min="16130" max="16130" width="11.42578125" style="96" customWidth="1"/>
    <col min="16131" max="16384" width="11.5703125" style="96"/>
  </cols>
  <sheetData>
    <row r="1" spans="1:5" ht="13.9" customHeight="1" thickBot="1">
      <c r="A1" s="293" t="s">
        <v>161</v>
      </c>
      <c r="B1" s="293"/>
      <c r="C1" s="293"/>
      <c r="D1" s="293"/>
      <c r="E1" s="293"/>
    </row>
    <row r="2" spans="1:5" ht="21.75" thickBot="1">
      <c r="A2" s="97"/>
      <c r="B2" s="98" t="s">
        <v>149</v>
      </c>
      <c r="C2" s="99" t="s">
        <v>150</v>
      </c>
      <c r="D2" s="294" t="s">
        <v>151</v>
      </c>
      <c r="E2" s="295"/>
    </row>
    <row r="3" spans="1:5" ht="23.25" thickBot="1">
      <c r="A3" s="97"/>
      <c r="B3" s="100" t="s">
        <v>152</v>
      </c>
      <c r="C3" s="101" t="s">
        <v>153</v>
      </c>
      <c r="D3" s="102" t="s">
        <v>154</v>
      </c>
      <c r="E3" s="101" t="s">
        <v>155</v>
      </c>
    </row>
    <row r="4" spans="1:5" ht="13.5" thickBot="1">
      <c r="A4" s="97"/>
      <c r="B4" s="104" t="s">
        <v>156</v>
      </c>
      <c r="C4" s="101" t="s">
        <v>157</v>
      </c>
      <c r="D4" s="135" t="s">
        <v>157</v>
      </c>
      <c r="E4" s="101" t="s">
        <v>157</v>
      </c>
    </row>
    <row r="5" spans="1:5">
      <c r="A5" s="107" t="s">
        <v>135</v>
      </c>
      <c r="B5" s="108">
        <v>928.3</v>
      </c>
      <c r="C5" s="114">
        <v>0.41103299080584854</v>
      </c>
      <c r="D5" s="110">
        <v>3.0528419182948463</v>
      </c>
      <c r="E5" s="111">
        <v>4.8661233993015029</v>
      </c>
    </row>
    <row r="6" spans="1:5">
      <c r="A6" s="112" t="s">
        <v>158</v>
      </c>
      <c r="B6" s="136">
        <v>436.5</v>
      </c>
      <c r="C6" s="114">
        <v>0.29871323529411242</v>
      </c>
      <c r="D6" s="113">
        <v>2.440741609950714</v>
      </c>
      <c r="E6" s="114">
        <v>3.9268292682926864</v>
      </c>
    </row>
    <row r="7" spans="1:5">
      <c r="A7" s="112" t="s">
        <v>159</v>
      </c>
      <c r="B7" s="136">
        <v>491.8</v>
      </c>
      <c r="C7" s="114">
        <v>0.51093398732884321</v>
      </c>
      <c r="D7" s="113">
        <v>3.5804549283908971</v>
      </c>
      <c r="E7" s="114">
        <v>5.7461024498886459</v>
      </c>
    </row>
    <row r="8" spans="1:5">
      <c r="A8" s="112" t="s">
        <v>162</v>
      </c>
      <c r="B8" s="136">
        <v>760.8</v>
      </c>
      <c r="C8" s="114">
        <v>0.43564356435643603</v>
      </c>
      <c r="D8" s="113">
        <v>3.6794766966475878</v>
      </c>
      <c r="E8" s="114">
        <v>6.76560453950239</v>
      </c>
    </row>
    <row r="9" spans="1:5">
      <c r="A9" s="112" t="s">
        <v>163</v>
      </c>
      <c r="B9" s="136">
        <v>635.20000000000005</v>
      </c>
      <c r="C9" s="114">
        <v>0.79339892097747278</v>
      </c>
      <c r="D9" s="113">
        <v>4.9396993226499264</v>
      </c>
      <c r="E9" s="114">
        <v>8.1472217259245916</v>
      </c>
    </row>
    <row r="10" spans="1:5" ht="13.5" thickBot="1">
      <c r="A10" s="112" t="s">
        <v>164</v>
      </c>
      <c r="B10" s="136">
        <v>446.2</v>
      </c>
      <c r="C10" s="114">
        <v>1.616943748576638</v>
      </c>
      <c r="D10" s="113">
        <v>8.169696969696961</v>
      </c>
      <c r="E10" s="114">
        <v>5.8778234086242387</v>
      </c>
    </row>
    <row r="11" spans="1:5" ht="13.5" thickBot="1">
      <c r="A11" s="137" t="s">
        <v>160</v>
      </c>
      <c r="B11" s="138">
        <v>5887.9</v>
      </c>
      <c r="C11" s="139">
        <v>-0.45142528657897696</v>
      </c>
      <c r="D11" s="140">
        <v>-0.94380888290713782</v>
      </c>
      <c r="E11" s="122">
        <v>1.494066421924356</v>
      </c>
    </row>
    <row r="12" spans="1:5">
      <c r="A12" s="296"/>
      <c r="B12" s="296"/>
      <c r="C12" s="296"/>
      <c r="D12" s="296"/>
      <c r="E12" s="296"/>
    </row>
    <row r="13" spans="1:5">
      <c r="A13" s="123"/>
      <c r="B13" s="124"/>
      <c r="C13" s="124"/>
      <c r="D13" s="297"/>
      <c r="E13" s="297"/>
    </row>
    <row r="14" spans="1:5">
      <c r="A14" s="123"/>
      <c r="B14" s="125"/>
      <c r="C14" s="126"/>
      <c r="D14" s="126"/>
      <c r="E14" s="126"/>
    </row>
    <row r="15" spans="1:5">
      <c r="A15" s="123"/>
      <c r="B15" s="126"/>
      <c r="C15" s="126"/>
      <c r="D15" s="126"/>
      <c r="E15" s="126"/>
    </row>
    <row r="16" spans="1:5">
      <c r="A16" s="127"/>
      <c r="B16" s="128"/>
      <c r="C16" s="109"/>
      <c r="D16" s="109"/>
      <c r="E16" s="129"/>
    </row>
    <row r="17" spans="1:5">
      <c r="A17" s="130"/>
      <c r="B17" s="141"/>
      <c r="C17" s="109"/>
      <c r="D17" s="109"/>
      <c r="E17" s="109"/>
    </row>
    <row r="18" spans="1:5">
      <c r="A18" s="130"/>
      <c r="B18" s="141"/>
      <c r="C18" s="109"/>
      <c r="D18" s="109"/>
      <c r="E18" s="109"/>
    </row>
    <row r="19" spans="1:5">
      <c r="A19" s="130"/>
      <c r="B19" s="141"/>
      <c r="C19" s="109"/>
      <c r="D19" s="109"/>
      <c r="E19" s="109"/>
    </row>
    <row r="20" spans="1:5">
      <c r="A20" s="130"/>
      <c r="B20" s="141"/>
      <c r="C20" s="109"/>
      <c r="D20" s="109"/>
      <c r="E20" s="109"/>
    </row>
    <row r="21" spans="1:5">
      <c r="A21" s="130"/>
      <c r="B21" s="141"/>
      <c r="C21" s="109"/>
      <c r="D21" s="109"/>
      <c r="E21" s="109"/>
    </row>
    <row r="22" spans="1:5">
      <c r="A22" s="127"/>
      <c r="B22" s="128"/>
      <c r="C22" s="109"/>
      <c r="D22" s="129"/>
      <c r="E22" s="129"/>
    </row>
  </sheetData>
  <mergeCells count="4">
    <mergeCell ref="A1:E1"/>
    <mergeCell ref="D2:E2"/>
    <mergeCell ref="A12:E12"/>
    <mergeCell ref="D13:E13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6"/>
  <sheetViews>
    <sheetView workbookViewId="0">
      <selection sqref="A1:XFD1"/>
    </sheetView>
  </sheetViews>
  <sheetFormatPr baseColWidth="10" defaultColWidth="11.5703125" defaultRowHeight="12.75"/>
  <cols>
    <col min="1" max="1" width="26.7109375" style="96" bestFit="1" customWidth="1"/>
    <col min="2" max="2" width="11.42578125" style="95" customWidth="1"/>
    <col min="3" max="256" width="11.5703125" style="96"/>
    <col min="257" max="257" width="26.7109375" style="96" bestFit="1" customWidth="1"/>
    <col min="258" max="258" width="11.42578125" style="96" customWidth="1"/>
    <col min="259" max="512" width="11.5703125" style="96"/>
    <col min="513" max="513" width="26.7109375" style="96" bestFit="1" customWidth="1"/>
    <col min="514" max="514" width="11.42578125" style="96" customWidth="1"/>
    <col min="515" max="768" width="11.5703125" style="96"/>
    <col min="769" max="769" width="26.7109375" style="96" bestFit="1" customWidth="1"/>
    <col min="770" max="770" width="11.42578125" style="96" customWidth="1"/>
    <col min="771" max="1024" width="11.5703125" style="96"/>
    <col min="1025" max="1025" width="26.7109375" style="96" bestFit="1" customWidth="1"/>
    <col min="1026" max="1026" width="11.42578125" style="96" customWidth="1"/>
    <col min="1027" max="1280" width="11.5703125" style="96"/>
    <col min="1281" max="1281" width="26.7109375" style="96" bestFit="1" customWidth="1"/>
    <col min="1282" max="1282" width="11.42578125" style="96" customWidth="1"/>
    <col min="1283" max="1536" width="11.5703125" style="96"/>
    <col min="1537" max="1537" width="26.7109375" style="96" bestFit="1" customWidth="1"/>
    <col min="1538" max="1538" width="11.42578125" style="96" customWidth="1"/>
    <col min="1539" max="1792" width="11.5703125" style="96"/>
    <col min="1793" max="1793" width="26.7109375" style="96" bestFit="1" customWidth="1"/>
    <col min="1794" max="1794" width="11.42578125" style="96" customWidth="1"/>
    <col min="1795" max="2048" width="11.5703125" style="96"/>
    <col min="2049" max="2049" width="26.7109375" style="96" bestFit="1" customWidth="1"/>
    <col min="2050" max="2050" width="11.42578125" style="96" customWidth="1"/>
    <col min="2051" max="2304" width="11.5703125" style="96"/>
    <col min="2305" max="2305" width="26.7109375" style="96" bestFit="1" customWidth="1"/>
    <col min="2306" max="2306" width="11.42578125" style="96" customWidth="1"/>
    <col min="2307" max="2560" width="11.5703125" style="96"/>
    <col min="2561" max="2561" width="26.7109375" style="96" bestFit="1" customWidth="1"/>
    <col min="2562" max="2562" width="11.42578125" style="96" customWidth="1"/>
    <col min="2563" max="2816" width="11.5703125" style="96"/>
    <col min="2817" max="2817" width="26.7109375" style="96" bestFit="1" customWidth="1"/>
    <col min="2818" max="2818" width="11.42578125" style="96" customWidth="1"/>
    <col min="2819" max="3072" width="11.5703125" style="96"/>
    <col min="3073" max="3073" width="26.7109375" style="96" bestFit="1" customWidth="1"/>
    <col min="3074" max="3074" width="11.42578125" style="96" customWidth="1"/>
    <col min="3075" max="3328" width="11.5703125" style="96"/>
    <col min="3329" max="3329" width="26.7109375" style="96" bestFit="1" customWidth="1"/>
    <col min="3330" max="3330" width="11.42578125" style="96" customWidth="1"/>
    <col min="3331" max="3584" width="11.5703125" style="96"/>
    <col min="3585" max="3585" width="26.7109375" style="96" bestFit="1" customWidth="1"/>
    <col min="3586" max="3586" width="11.42578125" style="96" customWidth="1"/>
    <col min="3587" max="3840" width="11.5703125" style="96"/>
    <col min="3841" max="3841" width="26.7109375" style="96" bestFit="1" customWidth="1"/>
    <col min="3842" max="3842" width="11.42578125" style="96" customWidth="1"/>
    <col min="3843" max="4096" width="11.5703125" style="96"/>
    <col min="4097" max="4097" width="26.7109375" style="96" bestFit="1" customWidth="1"/>
    <col min="4098" max="4098" width="11.42578125" style="96" customWidth="1"/>
    <col min="4099" max="4352" width="11.5703125" style="96"/>
    <col min="4353" max="4353" width="26.7109375" style="96" bestFit="1" customWidth="1"/>
    <col min="4354" max="4354" width="11.42578125" style="96" customWidth="1"/>
    <col min="4355" max="4608" width="11.5703125" style="96"/>
    <col min="4609" max="4609" width="26.7109375" style="96" bestFit="1" customWidth="1"/>
    <col min="4610" max="4610" width="11.42578125" style="96" customWidth="1"/>
    <col min="4611" max="4864" width="11.5703125" style="96"/>
    <col min="4865" max="4865" width="26.7109375" style="96" bestFit="1" customWidth="1"/>
    <col min="4866" max="4866" width="11.42578125" style="96" customWidth="1"/>
    <col min="4867" max="5120" width="11.5703125" style="96"/>
    <col min="5121" max="5121" width="26.7109375" style="96" bestFit="1" customWidth="1"/>
    <col min="5122" max="5122" width="11.42578125" style="96" customWidth="1"/>
    <col min="5123" max="5376" width="11.5703125" style="96"/>
    <col min="5377" max="5377" width="26.7109375" style="96" bestFit="1" customWidth="1"/>
    <col min="5378" max="5378" width="11.42578125" style="96" customWidth="1"/>
    <col min="5379" max="5632" width="11.5703125" style="96"/>
    <col min="5633" max="5633" width="26.7109375" style="96" bestFit="1" customWidth="1"/>
    <col min="5634" max="5634" width="11.42578125" style="96" customWidth="1"/>
    <col min="5635" max="5888" width="11.5703125" style="96"/>
    <col min="5889" max="5889" width="26.7109375" style="96" bestFit="1" customWidth="1"/>
    <col min="5890" max="5890" width="11.42578125" style="96" customWidth="1"/>
    <col min="5891" max="6144" width="11.5703125" style="96"/>
    <col min="6145" max="6145" width="26.7109375" style="96" bestFit="1" customWidth="1"/>
    <col min="6146" max="6146" width="11.42578125" style="96" customWidth="1"/>
    <col min="6147" max="6400" width="11.5703125" style="96"/>
    <col min="6401" max="6401" width="26.7109375" style="96" bestFit="1" customWidth="1"/>
    <col min="6402" max="6402" width="11.42578125" style="96" customWidth="1"/>
    <col min="6403" max="6656" width="11.5703125" style="96"/>
    <col min="6657" max="6657" width="26.7109375" style="96" bestFit="1" customWidth="1"/>
    <col min="6658" max="6658" width="11.42578125" style="96" customWidth="1"/>
    <col min="6659" max="6912" width="11.5703125" style="96"/>
    <col min="6913" max="6913" width="26.7109375" style="96" bestFit="1" customWidth="1"/>
    <col min="6914" max="6914" width="11.42578125" style="96" customWidth="1"/>
    <col min="6915" max="7168" width="11.5703125" style="96"/>
    <col min="7169" max="7169" width="26.7109375" style="96" bestFit="1" customWidth="1"/>
    <col min="7170" max="7170" width="11.42578125" style="96" customWidth="1"/>
    <col min="7171" max="7424" width="11.5703125" style="96"/>
    <col min="7425" max="7425" width="26.7109375" style="96" bestFit="1" customWidth="1"/>
    <col min="7426" max="7426" width="11.42578125" style="96" customWidth="1"/>
    <col min="7427" max="7680" width="11.5703125" style="96"/>
    <col min="7681" max="7681" width="26.7109375" style="96" bestFit="1" customWidth="1"/>
    <col min="7682" max="7682" width="11.42578125" style="96" customWidth="1"/>
    <col min="7683" max="7936" width="11.5703125" style="96"/>
    <col min="7937" max="7937" width="26.7109375" style="96" bestFit="1" customWidth="1"/>
    <col min="7938" max="7938" width="11.42578125" style="96" customWidth="1"/>
    <col min="7939" max="8192" width="11.5703125" style="96"/>
    <col min="8193" max="8193" width="26.7109375" style="96" bestFit="1" customWidth="1"/>
    <col min="8194" max="8194" width="11.42578125" style="96" customWidth="1"/>
    <col min="8195" max="8448" width="11.5703125" style="96"/>
    <col min="8449" max="8449" width="26.7109375" style="96" bestFit="1" customWidth="1"/>
    <col min="8450" max="8450" width="11.42578125" style="96" customWidth="1"/>
    <col min="8451" max="8704" width="11.5703125" style="96"/>
    <col min="8705" max="8705" width="26.7109375" style="96" bestFit="1" customWidth="1"/>
    <col min="8706" max="8706" width="11.42578125" style="96" customWidth="1"/>
    <col min="8707" max="8960" width="11.5703125" style="96"/>
    <col min="8961" max="8961" width="26.7109375" style="96" bestFit="1" customWidth="1"/>
    <col min="8962" max="8962" width="11.42578125" style="96" customWidth="1"/>
    <col min="8963" max="9216" width="11.5703125" style="96"/>
    <col min="9217" max="9217" width="26.7109375" style="96" bestFit="1" customWidth="1"/>
    <col min="9218" max="9218" width="11.42578125" style="96" customWidth="1"/>
    <col min="9219" max="9472" width="11.5703125" style="96"/>
    <col min="9473" max="9473" width="26.7109375" style="96" bestFit="1" customWidth="1"/>
    <col min="9474" max="9474" width="11.42578125" style="96" customWidth="1"/>
    <col min="9475" max="9728" width="11.5703125" style="96"/>
    <col min="9729" max="9729" width="26.7109375" style="96" bestFit="1" customWidth="1"/>
    <col min="9730" max="9730" width="11.42578125" style="96" customWidth="1"/>
    <col min="9731" max="9984" width="11.5703125" style="96"/>
    <col min="9985" max="9985" width="26.7109375" style="96" bestFit="1" customWidth="1"/>
    <col min="9986" max="9986" width="11.42578125" style="96" customWidth="1"/>
    <col min="9987" max="10240" width="11.5703125" style="96"/>
    <col min="10241" max="10241" width="26.7109375" style="96" bestFit="1" customWidth="1"/>
    <col min="10242" max="10242" width="11.42578125" style="96" customWidth="1"/>
    <col min="10243" max="10496" width="11.5703125" style="96"/>
    <col min="10497" max="10497" width="26.7109375" style="96" bestFit="1" customWidth="1"/>
    <col min="10498" max="10498" width="11.42578125" style="96" customWidth="1"/>
    <col min="10499" max="10752" width="11.5703125" style="96"/>
    <col min="10753" max="10753" width="26.7109375" style="96" bestFit="1" customWidth="1"/>
    <col min="10754" max="10754" width="11.42578125" style="96" customWidth="1"/>
    <col min="10755" max="11008" width="11.5703125" style="96"/>
    <col min="11009" max="11009" width="26.7109375" style="96" bestFit="1" customWidth="1"/>
    <col min="11010" max="11010" width="11.42578125" style="96" customWidth="1"/>
    <col min="11011" max="11264" width="11.5703125" style="96"/>
    <col min="11265" max="11265" width="26.7109375" style="96" bestFit="1" customWidth="1"/>
    <col min="11266" max="11266" width="11.42578125" style="96" customWidth="1"/>
    <col min="11267" max="11520" width="11.5703125" style="96"/>
    <col min="11521" max="11521" width="26.7109375" style="96" bestFit="1" customWidth="1"/>
    <col min="11522" max="11522" width="11.42578125" style="96" customWidth="1"/>
    <col min="11523" max="11776" width="11.5703125" style="96"/>
    <col min="11777" max="11777" width="26.7109375" style="96" bestFit="1" customWidth="1"/>
    <col min="11778" max="11778" width="11.42578125" style="96" customWidth="1"/>
    <col min="11779" max="12032" width="11.5703125" style="96"/>
    <col min="12033" max="12033" width="26.7109375" style="96" bestFit="1" customWidth="1"/>
    <col min="12034" max="12034" width="11.42578125" style="96" customWidth="1"/>
    <col min="12035" max="12288" width="11.5703125" style="96"/>
    <col min="12289" max="12289" width="26.7109375" style="96" bestFit="1" customWidth="1"/>
    <col min="12290" max="12290" width="11.42578125" style="96" customWidth="1"/>
    <col min="12291" max="12544" width="11.5703125" style="96"/>
    <col min="12545" max="12545" width="26.7109375" style="96" bestFit="1" customWidth="1"/>
    <col min="12546" max="12546" width="11.42578125" style="96" customWidth="1"/>
    <col min="12547" max="12800" width="11.5703125" style="96"/>
    <col min="12801" max="12801" width="26.7109375" style="96" bestFit="1" customWidth="1"/>
    <col min="12802" max="12802" width="11.42578125" style="96" customWidth="1"/>
    <col min="12803" max="13056" width="11.5703125" style="96"/>
    <col min="13057" max="13057" width="26.7109375" style="96" bestFit="1" customWidth="1"/>
    <col min="13058" max="13058" width="11.42578125" style="96" customWidth="1"/>
    <col min="13059" max="13312" width="11.5703125" style="96"/>
    <col min="13313" max="13313" width="26.7109375" style="96" bestFit="1" customWidth="1"/>
    <col min="13314" max="13314" width="11.42578125" style="96" customWidth="1"/>
    <col min="13315" max="13568" width="11.5703125" style="96"/>
    <col min="13569" max="13569" width="26.7109375" style="96" bestFit="1" customWidth="1"/>
    <col min="13570" max="13570" width="11.42578125" style="96" customWidth="1"/>
    <col min="13571" max="13824" width="11.5703125" style="96"/>
    <col min="13825" max="13825" width="26.7109375" style="96" bestFit="1" customWidth="1"/>
    <col min="13826" max="13826" width="11.42578125" style="96" customWidth="1"/>
    <col min="13827" max="14080" width="11.5703125" style="96"/>
    <col min="14081" max="14081" width="26.7109375" style="96" bestFit="1" customWidth="1"/>
    <col min="14082" max="14082" width="11.42578125" style="96" customWidth="1"/>
    <col min="14083" max="14336" width="11.5703125" style="96"/>
    <col min="14337" max="14337" width="26.7109375" style="96" bestFit="1" customWidth="1"/>
    <col min="14338" max="14338" width="11.42578125" style="96" customWidth="1"/>
    <col min="14339" max="14592" width="11.5703125" style="96"/>
    <col min="14593" max="14593" width="26.7109375" style="96" bestFit="1" customWidth="1"/>
    <col min="14594" max="14594" width="11.42578125" style="96" customWidth="1"/>
    <col min="14595" max="14848" width="11.5703125" style="96"/>
    <col min="14849" max="14849" width="26.7109375" style="96" bestFit="1" customWidth="1"/>
    <col min="14850" max="14850" width="11.42578125" style="96" customWidth="1"/>
    <col min="14851" max="15104" width="11.5703125" style="96"/>
    <col min="15105" max="15105" width="26.7109375" style="96" bestFit="1" customWidth="1"/>
    <col min="15106" max="15106" width="11.42578125" style="96" customWidth="1"/>
    <col min="15107" max="15360" width="11.5703125" style="96"/>
    <col min="15361" max="15361" width="26.7109375" style="96" bestFit="1" customWidth="1"/>
    <col min="15362" max="15362" width="11.42578125" style="96" customWidth="1"/>
    <col min="15363" max="15616" width="11.5703125" style="96"/>
    <col min="15617" max="15617" width="26.7109375" style="96" bestFit="1" customWidth="1"/>
    <col min="15618" max="15618" width="11.42578125" style="96" customWidth="1"/>
    <col min="15619" max="15872" width="11.5703125" style="96"/>
    <col min="15873" max="15873" width="26.7109375" style="96" bestFit="1" customWidth="1"/>
    <col min="15874" max="15874" width="11.42578125" style="96" customWidth="1"/>
    <col min="15875" max="16128" width="11.5703125" style="96"/>
    <col min="16129" max="16129" width="26.7109375" style="96" bestFit="1" customWidth="1"/>
    <col min="16130" max="16130" width="11.42578125" style="96" customWidth="1"/>
    <col min="16131" max="16384" width="11.5703125" style="96"/>
  </cols>
  <sheetData>
    <row r="1" spans="1:5" ht="13.9" customHeight="1" thickBot="1">
      <c r="A1" s="142" t="s">
        <v>165</v>
      </c>
      <c r="B1" s="142"/>
      <c r="C1" s="142"/>
      <c r="D1" s="142"/>
      <c r="E1" s="142"/>
    </row>
    <row r="2" spans="1:5" ht="21.75" thickBot="1">
      <c r="A2" s="97"/>
      <c r="B2" s="98" t="s">
        <v>139</v>
      </c>
      <c r="C2" s="99" t="s">
        <v>166</v>
      </c>
      <c r="D2" s="294" t="s">
        <v>167</v>
      </c>
      <c r="E2" s="295"/>
    </row>
    <row r="3" spans="1:5" ht="23.25" thickBot="1">
      <c r="A3" s="97"/>
      <c r="B3" s="100" t="s">
        <v>152</v>
      </c>
      <c r="C3" s="101" t="s">
        <v>153</v>
      </c>
      <c r="D3" s="102" t="s">
        <v>154</v>
      </c>
      <c r="E3" s="101" t="s">
        <v>155</v>
      </c>
    </row>
    <row r="4" spans="1:5" ht="13.5" thickBot="1">
      <c r="A4" s="97"/>
      <c r="B4" s="104" t="s">
        <v>168</v>
      </c>
      <c r="C4" s="101" t="s">
        <v>168</v>
      </c>
      <c r="D4" s="135" t="s">
        <v>168</v>
      </c>
      <c r="E4" s="101" t="s">
        <v>168</v>
      </c>
    </row>
    <row r="5" spans="1:5">
      <c r="A5" s="107" t="s">
        <v>169</v>
      </c>
      <c r="B5" s="143">
        <v>726</v>
      </c>
      <c r="C5" s="144">
        <v>21</v>
      </c>
      <c r="D5" s="145">
        <v>25</v>
      </c>
      <c r="E5" s="146">
        <v>5</v>
      </c>
    </row>
    <row r="6" spans="1:5">
      <c r="A6" s="112" t="s">
        <v>158</v>
      </c>
      <c r="B6" s="143">
        <v>698</v>
      </c>
      <c r="C6" s="144">
        <v>12</v>
      </c>
      <c r="D6" s="147">
        <v>24</v>
      </c>
      <c r="E6" s="144">
        <v>0</v>
      </c>
    </row>
    <row r="7" spans="1:5" ht="13.5" thickBot="1">
      <c r="A7" s="115" t="s">
        <v>159</v>
      </c>
      <c r="B7" s="148">
        <v>739</v>
      </c>
      <c r="C7" s="144">
        <v>12</v>
      </c>
      <c r="D7" s="149">
        <v>12</v>
      </c>
      <c r="E7" s="150">
        <v>11</v>
      </c>
    </row>
    <row r="8" spans="1:5" ht="13.5" thickBot="1">
      <c r="A8" s="118" t="s">
        <v>160</v>
      </c>
      <c r="B8" s="151">
        <v>321</v>
      </c>
      <c r="C8" s="152">
        <v>5</v>
      </c>
      <c r="D8" s="153">
        <v>9</v>
      </c>
      <c r="E8" s="154">
        <v>9</v>
      </c>
    </row>
    <row r="9" spans="1:5">
      <c r="A9" s="296"/>
      <c r="B9" s="296"/>
      <c r="C9" s="296"/>
      <c r="D9" s="296"/>
      <c r="E9" s="296"/>
    </row>
    <row r="10" spans="1:5">
      <c r="A10" s="123"/>
      <c r="B10" s="124"/>
      <c r="C10" s="124"/>
      <c r="D10" s="297"/>
      <c r="E10" s="297"/>
    </row>
    <row r="11" spans="1:5">
      <c r="A11" s="123"/>
      <c r="B11" s="125"/>
      <c r="C11" s="126"/>
      <c r="D11" s="126"/>
      <c r="E11" s="126"/>
    </row>
    <row r="12" spans="1:5">
      <c r="A12" s="123"/>
      <c r="B12" s="126"/>
      <c r="C12" s="126"/>
      <c r="D12" s="126"/>
      <c r="E12" s="126"/>
    </row>
    <row r="13" spans="1:5">
      <c r="A13" s="127"/>
      <c r="B13" s="155"/>
      <c r="C13" s="155"/>
      <c r="D13" s="156"/>
      <c r="E13" s="156"/>
    </row>
    <row r="14" spans="1:5">
      <c r="A14" s="130"/>
      <c r="B14" s="155"/>
      <c r="C14" s="155"/>
      <c r="D14" s="155"/>
      <c r="E14" s="155"/>
    </row>
    <row r="15" spans="1:5">
      <c r="A15" s="130"/>
      <c r="B15" s="155"/>
      <c r="C15" s="155"/>
      <c r="D15" s="155"/>
      <c r="E15" s="155"/>
    </row>
    <row r="16" spans="1:5">
      <c r="A16" s="127"/>
      <c r="B16" s="156"/>
      <c r="C16" s="155"/>
      <c r="D16" s="156"/>
      <c r="E16" s="156"/>
    </row>
  </sheetData>
  <mergeCells count="3">
    <mergeCell ref="D2:E2"/>
    <mergeCell ref="A9:E9"/>
    <mergeCell ref="D10:E10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5"/>
  <sheetViews>
    <sheetView zoomScale="80" zoomScaleNormal="80" workbookViewId="0"/>
  </sheetViews>
  <sheetFormatPr baseColWidth="10" defaultRowHeight="12.75"/>
  <cols>
    <col min="1" max="1" width="63.140625" style="33" customWidth="1"/>
    <col min="2" max="256" width="11.42578125" style="33"/>
    <col min="257" max="257" width="63.140625" style="33" customWidth="1"/>
    <col min="258" max="512" width="11.42578125" style="33"/>
    <col min="513" max="513" width="63.140625" style="33" customWidth="1"/>
    <col min="514" max="768" width="11.42578125" style="33"/>
    <col min="769" max="769" width="63.140625" style="33" customWidth="1"/>
    <col min="770" max="1024" width="11.42578125" style="33"/>
    <col min="1025" max="1025" width="63.140625" style="33" customWidth="1"/>
    <col min="1026" max="1280" width="11.42578125" style="33"/>
    <col min="1281" max="1281" width="63.140625" style="33" customWidth="1"/>
    <col min="1282" max="1536" width="11.42578125" style="33"/>
    <col min="1537" max="1537" width="63.140625" style="33" customWidth="1"/>
    <col min="1538" max="1792" width="11.42578125" style="33"/>
    <col min="1793" max="1793" width="63.140625" style="33" customWidth="1"/>
    <col min="1794" max="2048" width="11.42578125" style="33"/>
    <col min="2049" max="2049" width="63.140625" style="33" customWidth="1"/>
    <col min="2050" max="2304" width="11.42578125" style="33"/>
    <col min="2305" max="2305" width="63.140625" style="33" customWidth="1"/>
    <col min="2306" max="2560" width="11.42578125" style="33"/>
    <col min="2561" max="2561" width="63.140625" style="33" customWidth="1"/>
    <col min="2562" max="2816" width="11.42578125" style="33"/>
    <col min="2817" max="2817" width="63.140625" style="33" customWidth="1"/>
    <col min="2818" max="3072" width="11.42578125" style="33"/>
    <col min="3073" max="3073" width="63.140625" style="33" customWidth="1"/>
    <col min="3074" max="3328" width="11.42578125" style="33"/>
    <col min="3329" max="3329" width="63.140625" style="33" customWidth="1"/>
    <col min="3330" max="3584" width="11.42578125" style="33"/>
    <col min="3585" max="3585" width="63.140625" style="33" customWidth="1"/>
    <col min="3586" max="3840" width="11.42578125" style="33"/>
    <col min="3841" max="3841" width="63.140625" style="33" customWidth="1"/>
    <col min="3842" max="4096" width="11.42578125" style="33"/>
    <col min="4097" max="4097" width="63.140625" style="33" customWidth="1"/>
    <col min="4098" max="4352" width="11.42578125" style="33"/>
    <col min="4353" max="4353" width="63.140625" style="33" customWidth="1"/>
    <col min="4354" max="4608" width="11.42578125" style="33"/>
    <col min="4609" max="4609" width="63.140625" style="33" customWidth="1"/>
    <col min="4610" max="4864" width="11.42578125" style="33"/>
    <col min="4865" max="4865" width="63.140625" style="33" customWidth="1"/>
    <col min="4866" max="5120" width="11.42578125" style="33"/>
    <col min="5121" max="5121" width="63.140625" style="33" customWidth="1"/>
    <col min="5122" max="5376" width="11.42578125" style="33"/>
    <col min="5377" max="5377" width="63.140625" style="33" customWidth="1"/>
    <col min="5378" max="5632" width="11.42578125" style="33"/>
    <col min="5633" max="5633" width="63.140625" style="33" customWidth="1"/>
    <col min="5634" max="5888" width="11.42578125" style="33"/>
    <col min="5889" max="5889" width="63.140625" style="33" customWidth="1"/>
    <col min="5890" max="6144" width="11.42578125" style="33"/>
    <col min="6145" max="6145" width="63.140625" style="33" customWidth="1"/>
    <col min="6146" max="6400" width="11.42578125" style="33"/>
    <col min="6401" max="6401" width="63.140625" style="33" customWidth="1"/>
    <col min="6402" max="6656" width="11.42578125" style="33"/>
    <col min="6657" max="6657" width="63.140625" style="33" customWidth="1"/>
    <col min="6658" max="6912" width="11.42578125" style="33"/>
    <col min="6913" max="6913" width="63.140625" style="33" customWidth="1"/>
    <col min="6914" max="7168" width="11.42578125" style="33"/>
    <col min="7169" max="7169" width="63.140625" style="33" customWidth="1"/>
    <col min="7170" max="7424" width="11.42578125" style="33"/>
    <col min="7425" max="7425" width="63.140625" style="33" customWidth="1"/>
    <col min="7426" max="7680" width="11.42578125" style="33"/>
    <col min="7681" max="7681" width="63.140625" style="33" customWidth="1"/>
    <col min="7682" max="7936" width="11.42578125" style="33"/>
    <col min="7937" max="7937" width="63.140625" style="33" customWidth="1"/>
    <col min="7938" max="8192" width="11.42578125" style="33"/>
    <col min="8193" max="8193" width="63.140625" style="33" customWidth="1"/>
    <col min="8194" max="8448" width="11.42578125" style="33"/>
    <col min="8449" max="8449" width="63.140625" style="33" customWidth="1"/>
    <col min="8450" max="8704" width="11.42578125" style="33"/>
    <col min="8705" max="8705" width="63.140625" style="33" customWidth="1"/>
    <col min="8706" max="8960" width="11.42578125" style="33"/>
    <col min="8961" max="8961" width="63.140625" style="33" customWidth="1"/>
    <col min="8962" max="9216" width="11.42578125" style="33"/>
    <col min="9217" max="9217" width="63.140625" style="33" customWidth="1"/>
    <col min="9218" max="9472" width="11.42578125" style="33"/>
    <col min="9473" max="9473" width="63.140625" style="33" customWidth="1"/>
    <col min="9474" max="9728" width="11.42578125" style="33"/>
    <col min="9729" max="9729" width="63.140625" style="33" customWidth="1"/>
    <col min="9730" max="9984" width="11.42578125" style="33"/>
    <col min="9985" max="9985" width="63.140625" style="33" customWidth="1"/>
    <col min="9986" max="10240" width="11.42578125" style="33"/>
    <col min="10241" max="10241" width="63.140625" style="33" customWidth="1"/>
    <col min="10242" max="10496" width="11.42578125" style="33"/>
    <col min="10497" max="10497" width="63.140625" style="33" customWidth="1"/>
    <col min="10498" max="10752" width="11.42578125" style="33"/>
    <col min="10753" max="10753" width="63.140625" style="33" customWidth="1"/>
    <col min="10754" max="11008" width="11.42578125" style="33"/>
    <col min="11009" max="11009" width="63.140625" style="33" customWidth="1"/>
    <col min="11010" max="11264" width="11.42578125" style="33"/>
    <col min="11265" max="11265" width="63.140625" style="33" customWidth="1"/>
    <col min="11266" max="11520" width="11.42578125" style="33"/>
    <col min="11521" max="11521" width="63.140625" style="33" customWidth="1"/>
    <col min="11522" max="11776" width="11.42578125" style="33"/>
    <col min="11777" max="11777" width="63.140625" style="33" customWidth="1"/>
    <col min="11778" max="12032" width="11.42578125" style="33"/>
    <col min="12033" max="12033" width="63.140625" style="33" customWidth="1"/>
    <col min="12034" max="12288" width="11.42578125" style="33"/>
    <col min="12289" max="12289" width="63.140625" style="33" customWidth="1"/>
    <col min="12290" max="12544" width="11.42578125" style="33"/>
    <col min="12545" max="12545" width="63.140625" style="33" customWidth="1"/>
    <col min="12546" max="12800" width="11.42578125" style="33"/>
    <col min="12801" max="12801" width="63.140625" style="33" customWidth="1"/>
    <col min="12802" max="13056" width="11.42578125" style="33"/>
    <col min="13057" max="13057" width="63.140625" style="33" customWidth="1"/>
    <col min="13058" max="13312" width="11.42578125" style="33"/>
    <col min="13313" max="13313" width="63.140625" style="33" customWidth="1"/>
    <col min="13314" max="13568" width="11.42578125" style="33"/>
    <col min="13569" max="13569" width="63.140625" style="33" customWidth="1"/>
    <col min="13570" max="13824" width="11.42578125" style="33"/>
    <col min="13825" max="13825" width="63.140625" style="33" customWidth="1"/>
    <col min="13826" max="14080" width="11.42578125" style="33"/>
    <col min="14081" max="14081" width="63.140625" style="33" customWidth="1"/>
    <col min="14082" max="14336" width="11.42578125" style="33"/>
    <col min="14337" max="14337" width="63.140625" style="33" customWidth="1"/>
    <col min="14338" max="14592" width="11.42578125" style="33"/>
    <col min="14593" max="14593" width="63.140625" style="33" customWidth="1"/>
    <col min="14594" max="14848" width="11.42578125" style="33"/>
    <col min="14849" max="14849" width="63.140625" style="33" customWidth="1"/>
    <col min="14850" max="15104" width="11.42578125" style="33"/>
    <col min="15105" max="15105" width="63.140625" style="33" customWidth="1"/>
    <col min="15106" max="15360" width="11.42578125" style="33"/>
    <col min="15361" max="15361" width="63.140625" style="33" customWidth="1"/>
    <col min="15362" max="15616" width="11.42578125" style="33"/>
    <col min="15617" max="15617" width="63.140625" style="33" customWidth="1"/>
    <col min="15618" max="15872" width="11.42578125" style="33"/>
    <col min="15873" max="15873" width="63.140625" style="33" customWidth="1"/>
    <col min="15874" max="16128" width="11.42578125" style="33"/>
    <col min="16129" max="16129" width="63.140625" style="33" customWidth="1"/>
    <col min="16130" max="16384" width="11.42578125" style="33"/>
  </cols>
  <sheetData>
    <row r="1" spans="1:6" ht="15.75">
      <c r="A1" s="32" t="s">
        <v>256</v>
      </c>
    </row>
    <row r="4" spans="1:6" s="157" customFormat="1" ht="15.95" customHeight="1">
      <c r="A4" s="34"/>
      <c r="B4" s="36" t="s">
        <v>25</v>
      </c>
      <c r="C4" s="36" t="s">
        <v>26</v>
      </c>
      <c r="D4" s="36" t="s">
        <v>27</v>
      </c>
      <c r="E4" s="36" t="s">
        <v>28</v>
      </c>
      <c r="F4" s="38" t="s">
        <v>29</v>
      </c>
    </row>
    <row r="5" spans="1:6" s="157" customFormat="1" ht="15.95" customHeight="1">
      <c r="A5" s="39" t="s">
        <v>30</v>
      </c>
      <c r="B5" s="41">
        <v>2180.6999999999998</v>
      </c>
      <c r="C5" s="42">
        <v>2068.7489999999998</v>
      </c>
      <c r="D5" s="41">
        <v>1915.421</v>
      </c>
      <c r="E5" s="43">
        <v>1828.4490000000001</v>
      </c>
      <c r="F5" s="43">
        <v>3984.17</v>
      </c>
    </row>
    <row r="6" spans="1:6" s="157" customFormat="1" ht="15.95" customHeight="1">
      <c r="A6" s="39" t="s">
        <v>31</v>
      </c>
      <c r="B6" s="45">
        <v>90.548952171321133</v>
      </c>
      <c r="C6" s="46">
        <v>80.895700735081931</v>
      </c>
      <c r="D6" s="45">
        <v>33.804108861707164</v>
      </c>
      <c r="E6" s="47">
        <v>8.0280062501059639</v>
      </c>
      <c r="F6" s="47">
        <v>58.256048311191542</v>
      </c>
    </row>
    <row r="7" spans="1:6" s="157" customFormat="1" ht="15.95" customHeight="1">
      <c r="A7" s="158" t="s">
        <v>32</v>
      </c>
      <c r="B7" s="51">
        <v>85.008758655477592</v>
      </c>
      <c r="C7" s="52">
        <v>75.470876360544466</v>
      </c>
      <c r="D7" s="51">
        <v>30.895923141700962</v>
      </c>
      <c r="E7" s="53">
        <v>7.8099525882318837</v>
      </c>
      <c r="F7" s="53">
        <v>54.041117723390315</v>
      </c>
    </row>
    <row r="8" spans="1:6" s="157" customFormat="1" ht="15.95" customHeight="1">
      <c r="A8" s="39" t="s">
        <v>33</v>
      </c>
      <c r="B8" s="45" t="s">
        <v>34</v>
      </c>
      <c r="C8" s="46">
        <v>24.463492633600175</v>
      </c>
      <c r="D8" s="45">
        <v>7.2159225517905181</v>
      </c>
      <c r="E8" s="47">
        <v>5.7907677846809875</v>
      </c>
      <c r="F8" s="47">
        <v>9.1536519160123717</v>
      </c>
    </row>
    <row r="9" spans="1:6" s="157" customFormat="1" ht="15.95" customHeight="1">
      <c r="A9" s="39" t="s">
        <v>35</v>
      </c>
      <c r="B9" s="45">
        <v>5.5401935158435407</v>
      </c>
      <c r="C9" s="46">
        <v>5.4248243745374651</v>
      </c>
      <c r="D9" s="45">
        <v>2.9081857200062018</v>
      </c>
      <c r="E9" s="47">
        <v>0.21805366187408026</v>
      </c>
      <c r="F9" s="47">
        <v>4.2149305878012271</v>
      </c>
    </row>
    <row r="10" spans="1:6" s="157" customFormat="1" ht="15.95" customHeight="1">
      <c r="A10" s="48" t="s">
        <v>36</v>
      </c>
      <c r="B10" s="45">
        <v>6.1184512719278477</v>
      </c>
      <c r="C10" s="46">
        <v>6.70594892589253</v>
      </c>
      <c r="D10" s="45">
        <v>8.6030539420625143</v>
      </c>
      <c r="E10" s="47">
        <v>2.7161620840940675</v>
      </c>
      <c r="F10" s="47">
        <v>7.2351810841785076</v>
      </c>
    </row>
    <row r="11" spans="1:6" s="157" customFormat="1" ht="15.95" customHeight="1">
      <c r="A11" s="49" t="s">
        <v>37</v>
      </c>
      <c r="B11" s="51">
        <v>2.9842711056082911</v>
      </c>
      <c r="C11" s="52">
        <v>2.9436147159466906</v>
      </c>
      <c r="D11" s="51">
        <v>2.0640370968053499</v>
      </c>
      <c r="E11" s="53">
        <v>1.3275732601784354</v>
      </c>
      <c r="F11" s="53">
        <v>2.520750871574255</v>
      </c>
    </row>
    <row r="12" spans="1:6" s="157" customFormat="1" ht="15.95" customHeight="1">
      <c r="A12" s="48" t="s">
        <v>38</v>
      </c>
      <c r="B12" s="45">
        <v>9.4510478286788668</v>
      </c>
      <c r="C12" s="46">
        <v>19.104299264918069</v>
      </c>
      <c r="D12" s="45">
        <v>66.195891138292836</v>
      </c>
      <c r="E12" s="47">
        <v>91.97199374989404</v>
      </c>
      <c r="F12" s="47">
        <v>41.743951688808458</v>
      </c>
    </row>
    <row r="13" spans="1:6" s="56" customFormat="1" ht="15">
      <c r="A13" s="54" t="s">
        <v>39</v>
      </c>
      <c r="B13" s="55">
        <f>B29/B$21/10</f>
        <v>4.9217720286374597E-2</v>
      </c>
      <c r="C13" s="55">
        <f>C29/C$21/10</f>
        <v>0.49409589698120249</v>
      </c>
      <c r="D13" s="55">
        <f>D29/D$21/10</f>
        <v>9.0074177303928887E-2</v>
      </c>
      <c r="E13" s="55">
        <f>E29/E$21/10</f>
        <v>1.1415274069576764E-3</v>
      </c>
      <c r="F13" s="55">
        <f>F29/F$21/10</f>
        <v>0.29985928400385381</v>
      </c>
    </row>
    <row r="14" spans="1:6" s="56" customFormat="1" ht="15">
      <c r="A14" s="54" t="s">
        <v>40</v>
      </c>
      <c r="B14" s="55">
        <f t="shared" ref="B14:F15" si="0">B30/B$21/10</f>
        <v>0</v>
      </c>
      <c r="C14" s="55">
        <f t="shared" si="0"/>
        <v>1.1758213991088509E-3</v>
      </c>
      <c r="D14" s="55">
        <f t="shared" si="0"/>
        <v>0.10942552677268144</v>
      </c>
      <c r="E14" s="55">
        <f t="shared" si="0"/>
        <v>4.3434645537197116E-3</v>
      </c>
      <c r="F14" s="55">
        <f t="shared" si="0"/>
        <v>5.3217716929759851E-2</v>
      </c>
    </row>
    <row r="15" spans="1:6" s="56" customFormat="1" ht="15">
      <c r="A15" s="54" t="s">
        <v>41</v>
      </c>
      <c r="B15" s="55">
        <f t="shared" si="0"/>
        <v>0</v>
      </c>
      <c r="C15" s="55">
        <f t="shared" si="0"/>
        <v>0.42011863208151434</v>
      </c>
      <c r="D15" s="55">
        <f t="shared" si="0"/>
        <v>11.249780074458103</v>
      </c>
      <c r="E15" s="55">
        <f t="shared" si="0"/>
        <v>0</v>
      </c>
      <c r="F15" s="55">
        <f t="shared" si="0"/>
        <v>5.6265633745544523</v>
      </c>
    </row>
    <row r="16" spans="1:6" s="56" customFormat="1" ht="15">
      <c r="A16" s="57" t="s">
        <v>42</v>
      </c>
      <c r="B16" s="58">
        <f>B12-(SUM(B13:B15))</f>
        <v>9.4018301083924918</v>
      </c>
      <c r="C16" s="58">
        <f>C12-(SUM(C13:C15))</f>
        <v>18.188908914456242</v>
      </c>
      <c r="D16" s="58">
        <f>D12-(SUM(D13:D15))</f>
        <v>54.74661135975812</v>
      </c>
      <c r="E16" s="58">
        <f>E12-(SUM(E13:E15))</f>
        <v>91.966508757933369</v>
      </c>
      <c r="F16" s="58">
        <f>F12-(SUM(F13:F15))</f>
        <v>35.764311313320391</v>
      </c>
    </row>
    <row r="17" spans="1:7" s="56" customFormat="1"/>
    <row r="18" spans="1:7" s="56" customFormat="1"/>
    <row r="19" spans="1:7" s="56" customFormat="1"/>
    <row r="20" spans="1:7" s="56" customFormat="1">
      <c r="A20" s="59"/>
      <c r="B20" s="60" t="s">
        <v>25</v>
      </c>
      <c r="C20" s="60" t="s">
        <v>26</v>
      </c>
      <c r="D20" s="60" t="s">
        <v>27</v>
      </c>
      <c r="E20" s="61" t="s">
        <v>28</v>
      </c>
      <c r="F20" s="60" t="s">
        <v>29</v>
      </c>
    </row>
    <row r="21" spans="1:7" s="56" customFormat="1">
      <c r="A21" s="62" t="s">
        <v>43</v>
      </c>
      <c r="B21" s="63">
        <f>B5</f>
        <v>2180.6999999999998</v>
      </c>
      <c r="C21" s="63">
        <f>C5</f>
        <v>2068.7489999999998</v>
      </c>
      <c r="D21" s="63">
        <f>D5</f>
        <v>1915.421</v>
      </c>
      <c r="E21" s="63">
        <f>E5</f>
        <v>1828.4490000000001</v>
      </c>
      <c r="F21" s="63">
        <f>F5</f>
        <v>3984.17</v>
      </c>
    </row>
    <row r="22" spans="1:7" s="56" customFormat="1">
      <c r="A22" s="64" t="s">
        <v>44</v>
      </c>
      <c r="B22" s="65"/>
      <c r="C22" s="65"/>
      <c r="D22" s="65"/>
      <c r="E22" s="65"/>
      <c r="F22" s="65"/>
    </row>
    <row r="23" spans="1:7" s="56" customFormat="1">
      <c r="A23" s="64" t="s">
        <v>45</v>
      </c>
      <c r="B23" s="65"/>
      <c r="C23" s="65"/>
      <c r="D23" s="65"/>
      <c r="E23" s="65"/>
      <c r="F23" s="65"/>
    </row>
    <row r="24" spans="1:7" s="56" customFormat="1" ht="15.75">
      <c r="A24" s="66" t="s">
        <v>46</v>
      </c>
      <c r="B24" s="65"/>
      <c r="C24" s="65"/>
      <c r="D24" s="65"/>
      <c r="E24" s="65"/>
      <c r="F24" s="65"/>
    </row>
    <row r="25" spans="1:7" s="56" customFormat="1">
      <c r="A25" s="64" t="s">
        <v>47</v>
      </c>
      <c r="B25" s="65"/>
      <c r="C25" s="65"/>
      <c r="D25" s="65"/>
      <c r="E25" s="65"/>
      <c r="F25" s="65"/>
    </row>
    <row r="26" spans="1:7" s="56" customFormat="1">
      <c r="A26" s="64" t="s">
        <v>48</v>
      </c>
      <c r="B26" s="65"/>
      <c r="C26" s="65"/>
      <c r="D26" s="65"/>
      <c r="E26" s="65"/>
      <c r="F26" s="65"/>
    </row>
    <row r="27" spans="1:7" s="56" customFormat="1">
      <c r="A27" s="64" t="s">
        <v>49</v>
      </c>
      <c r="B27" s="65"/>
      <c r="C27" s="65"/>
      <c r="D27" s="65"/>
      <c r="E27" s="65"/>
      <c r="F27" s="65"/>
    </row>
    <row r="28" spans="1:7" s="56" customFormat="1">
      <c r="A28" s="64" t="s">
        <v>50</v>
      </c>
      <c r="B28" s="65"/>
      <c r="C28" s="65"/>
      <c r="D28" s="65"/>
      <c r="E28" s="65"/>
      <c r="F28" s="65"/>
    </row>
    <row r="29" spans="1:7" s="56" customFormat="1" ht="15">
      <c r="A29" s="54" t="s">
        <v>39</v>
      </c>
      <c r="B29" s="67">
        <v>1073.2908262849708</v>
      </c>
      <c r="C29" s="67">
        <v>10221.603927839655</v>
      </c>
      <c r="D29" s="67">
        <v>1725.2997076566876</v>
      </c>
      <c r="E29" s="67">
        <v>20.872246457243566</v>
      </c>
      <c r="F29" s="67">
        <f>SUM(C29:D29)</f>
        <v>11946.903635496343</v>
      </c>
      <c r="G29" s="159"/>
    </row>
    <row r="30" spans="1:7" s="56" customFormat="1" ht="15">
      <c r="A30" s="54" t="s">
        <v>40</v>
      </c>
      <c r="B30" s="67">
        <f>'[7]17-Effectifs DRE'!$BJ$25</f>
        <v>0</v>
      </c>
      <c r="C30" s="67">
        <f>'[7]17-Effectifs DRE'!$BL$25</f>
        <v>24.324793435850356</v>
      </c>
      <c r="D30" s="67">
        <f>'[7]17-Effectifs DRE'!$BN$25</f>
        <v>2095.9595191645626</v>
      </c>
      <c r="E30" s="67">
        <f>'[7]17-Effectifs DRE'!$BP$25</f>
        <v>79.41803419784253</v>
      </c>
      <c r="F30" s="67">
        <f>SUM(C30:D30)</f>
        <v>2120.2843126004132</v>
      </c>
      <c r="G30" s="159"/>
    </row>
    <row r="31" spans="1:7" s="56" customFormat="1" ht="15">
      <c r="A31" s="54" t="s">
        <v>41</v>
      </c>
      <c r="B31" s="67"/>
      <c r="C31" s="67">
        <v>8691.2000000000062</v>
      </c>
      <c r="D31" s="67">
        <v>215480.64999998614</v>
      </c>
      <c r="E31" s="67"/>
      <c r="F31" s="67">
        <f>SUM(C31:D31)</f>
        <v>224171.84999998615</v>
      </c>
      <c r="G31" s="67"/>
    </row>
    <row r="32" spans="1:7" s="56" customFormat="1" ht="15">
      <c r="A32" s="57" t="s">
        <v>42</v>
      </c>
      <c r="B32" s="68"/>
      <c r="C32" s="68"/>
      <c r="D32" s="68"/>
      <c r="E32" s="68"/>
      <c r="F32" s="68"/>
      <c r="G32" s="159"/>
    </row>
    <row r="35" spans="2:7">
      <c r="B35" s="56"/>
      <c r="C35" s="56"/>
      <c r="D35" s="56"/>
      <c r="E35" s="56"/>
      <c r="F35" s="56"/>
      <c r="G35" s="56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20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27" baseType="lpstr">
      <vt:lpstr>Tableau1 </vt:lpstr>
      <vt:lpstr>Graphique 1</vt:lpstr>
      <vt:lpstr>Graphique 2</vt:lpstr>
      <vt:lpstr>Graphique 3</vt:lpstr>
      <vt:lpstr>Tableau 2</vt:lpstr>
      <vt:lpstr>Tableau 3</vt:lpstr>
      <vt:lpstr>Tableau 4</vt:lpstr>
      <vt:lpstr>Tableau 5</vt:lpstr>
      <vt:lpstr>Tableau 6 </vt:lpstr>
      <vt:lpstr>Tableau7</vt:lpstr>
      <vt:lpstr>Tableau8</vt:lpstr>
      <vt:lpstr>Graphiques 4 et 5</vt:lpstr>
      <vt:lpstr>Tableau 9</vt:lpstr>
      <vt:lpstr>Données graphique 6</vt:lpstr>
      <vt:lpstr>Graphique 6</vt:lpstr>
      <vt:lpstr>Données graphique 7</vt:lpstr>
      <vt:lpstr>Graphique 8</vt:lpstr>
      <vt:lpstr>Graphique 9</vt:lpstr>
      <vt:lpstr>Graphique 10</vt:lpstr>
      <vt:lpstr>Données européennes g11 à g13</vt:lpstr>
      <vt:lpstr>Graphique 7</vt:lpstr>
      <vt:lpstr>Graphique 11</vt:lpstr>
      <vt:lpstr>Graphique 12</vt:lpstr>
      <vt:lpstr>Graphique 13</vt:lpstr>
      <vt:lpstr>'Données européennes g11 à g13'!Zone_d_impression</vt:lpstr>
      <vt:lpstr>'Graphique 8'!Zone_d_impression</vt:lpstr>
      <vt:lpstr>'Graphique 9'!Zone_d_impression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bord – Activité des seniors et politiques d’emploi (données à fin juin 2019)</dc:title>
  <dc:subject>Tableau de bord – Activité des seniors et politiques d’emploi (données à fin juin 2019)</dc:subject>
  <dc:creator>Dares – service statistique du ministère du Travail </dc:creator>
  <cp:keywords>emploi, chômage, inactivité des seniors, emploi aidé (CUI-CAE, PEC, CUI-CIE, IAE, contrat en alternance), cessations anticipées d’activité, taux d’emploi des seniors en comparaison internationale, Dares, Eurostat, OCDE</cp:keywords>
  <cp:lastModifiedBy>BAER, Hadrien (DARES)</cp:lastModifiedBy>
  <dcterms:created xsi:type="dcterms:W3CDTF">2019-09-19T13:44:12Z</dcterms:created>
  <dcterms:modified xsi:type="dcterms:W3CDTF">2019-09-27T07:58:33Z</dcterms:modified>
</cp:coreProperties>
</file>