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06- 06-05-2020\"/>
    </mc:Choice>
  </mc:AlternateContent>
  <bookViews>
    <workbookView xWindow="0" yWindow="0" windowWidth="20490" windowHeight="7020" tabRatio="867"/>
  </bookViews>
  <sheets>
    <sheet name="Lisez-moi" sheetId="23" r:id="rId1"/>
    <sheet name="Figure 1 " sheetId="51" r:id="rId2"/>
    <sheet name="Figure 2" sheetId="52" r:id="rId3"/>
    <sheet name="Figure 3" sheetId="53" r:id="rId4"/>
    <sheet name="Figure 4" sheetId="54" r:id="rId5"/>
    <sheet name="Figure 5" sheetId="55" r:id="rId6"/>
    <sheet name="Figure 6" sheetId="56" r:id="rId7"/>
    <sheet name="Figure 7" sheetId="57" r:id="rId8"/>
    <sheet name="Figure 8 " sheetId="50" r:id="rId9"/>
    <sheet name="Figure 9" sheetId="49" r:id="rId10"/>
    <sheet name="Figure 10" sheetId="48" r:id="rId11"/>
    <sheet name="Figure 11" sheetId="46" r:id="rId12"/>
    <sheet name="Figure 12" sheetId="45" r:id="rId13"/>
    <sheet name="Annexe 1" sheetId="58" r:id="rId14"/>
    <sheet name="Annexe 2" sheetId="59" r:id="rId15"/>
  </sheets>
  <externalReferences>
    <externalReference r:id="rId16"/>
    <externalReference r:id="rId17"/>
    <externalReference r:id="rId18"/>
    <externalReference r:id="rId19"/>
  </externalReferences>
  <definedNames>
    <definedName name="_ftn1" localSheetId="10">'Figure 10'!$A$16</definedName>
    <definedName name="_ftnref1" localSheetId="10">'Figure 10'!$A$3</definedName>
    <definedName name="ad" localSheetId="13">OFFSET('Annexe 1'!po,#REF!,0)</definedName>
    <definedName name="ad" localSheetId="14">OFFSET('Annexe 2'!po,#REF!,0)</definedName>
    <definedName name="ad" localSheetId="1">OFFSET('Figure 1 '!po,#REF!,0)</definedName>
    <definedName name="ad" localSheetId="2">OFFSET('Figure 2'!po,#REF!,0)</definedName>
    <definedName name="ad" localSheetId="3">OFFSET('Figure 3'!po,#REF!,0)</definedName>
    <definedName name="ad" localSheetId="4">OFFSET('Figure 4'!po,#REF!,0)</definedName>
    <definedName name="ad" localSheetId="5">OFFSET('Figure 5'!po,#REF!,0)</definedName>
    <definedName name="ad" localSheetId="6">OFFSET('Figure 6'!po,#REF!,0)</definedName>
    <definedName name="ad" localSheetId="7">OFFSET('Figure 7'!po,#REF!,0)</definedName>
    <definedName name="ad">OFFSET(po,#REF!,0)</definedName>
    <definedName name="choix" localSheetId="13">OFFSET('Annexe 1'!periode,#REF!,0)</definedName>
    <definedName name="choix" localSheetId="14">OFFSET('Annexe 2'!periode,#REF!,0)</definedName>
    <definedName name="choix" localSheetId="1">OFFSET('Figure 1 '!periode,#REF!,0)</definedName>
    <definedName name="choix" localSheetId="10">OFFSET('Figure 10'!periode,#REF!,0)</definedName>
    <definedName name="choix" localSheetId="11">OFFSET('Figure 11'!periode,#REF!,0)</definedName>
    <definedName name="choix" localSheetId="12">OFFSET('Figure 12'!periode,#REF!,0)</definedName>
    <definedName name="choix" localSheetId="2">OFFSET('Figure 2'!periode,#REF!,0)</definedName>
    <definedName name="choix" localSheetId="3">OFFSET('Figure 3'!periode,#REF!,0)</definedName>
    <definedName name="choix" localSheetId="4">OFFSET('Figure 4'!periode,#REF!,0)</definedName>
    <definedName name="choix" localSheetId="5">OFFSET('Figure 5'!periode,#REF!,0)</definedName>
    <definedName name="choix" localSheetId="6">OFFSET('Figure 6'!periode,#REF!,0)</definedName>
    <definedName name="choix" localSheetId="7">OFFSET('Figure 7'!periode,#REF!,0)</definedName>
    <definedName name="choix" localSheetId="8">OFFSET('Figure 8 '!periode,#REF!,0)</definedName>
    <definedName name="choix" localSheetId="9">OFFSET('Figure 9'!periode,#REF!,0)</definedName>
    <definedName name="choix">OFFSET(periode,#REF!,0)</definedName>
    <definedName name="choix_mesure" localSheetId="13">OFFSET('Annexe 1'!periode,#REF!,0)</definedName>
    <definedName name="choix_mesure" localSheetId="14">OFFSET('Annexe 2'!periode,#REF!,0)</definedName>
    <definedName name="choix_mesure" localSheetId="1">OFFSET('Figure 1 '!periode,#REF!,0)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2">OFFSET('Figure 2'!periode,#REF!,0)</definedName>
    <definedName name="choix_mesure" localSheetId="3">OFFSET('Figure 3'!periode,#REF!,0)</definedName>
    <definedName name="choix_mesure" localSheetId="4">OFFSET('Figure 4'!periode,#REF!,0)</definedName>
    <definedName name="choix_mesure" localSheetId="5">OFFSET('Figure 5'!periode,#REF!,0)</definedName>
    <definedName name="choix_mesure" localSheetId="6">OFFSET('Figure 6'!periode,#REF!,0)</definedName>
    <definedName name="choix_mesure" localSheetId="7">OFFSET('Figure 7'!periode,#REF!,0)</definedName>
    <definedName name="choix_mesure" localSheetId="8">OFFSET('Figure 8 '!periode,#REF!,0)</definedName>
    <definedName name="choix_mesure" localSheetId="9">OFFSET('Figure 9'!periode,#REF!,0)</definedName>
    <definedName name="choix_mesure">OFFSET(periode,#REF!,0)</definedName>
    <definedName name="choix_mesure2" localSheetId="13">OFFSET('Annexe 1'!periode,#REF!,0)</definedName>
    <definedName name="choix_mesure2" localSheetId="14">OFFSET('Annexe 2'!periode,#REF!,0)</definedName>
    <definedName name="choix_mesure2" localSheetId="1">OFFSET('Figure 1 '!periode,#REF!,0)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2">OFFSET('Figure 2'!periode,#REF!,0)</definedName>
    <definedName name="choix_mesure2" localSheetId="3">OFFSET('Figure 3'!periode,#REF!,0)</definedName>
    <definedName name="choix_mesure2" localSheetId="4">OFFSET('Figure 4'!periode,#REF!,0)</definedName>
    <definedName name="choix_mesure2" localSheetId="5">OFFSET('Figure 5'!periode,#REF!,0)</definedName>
    <definedName name="choix_mesure2" localSheetId="6">OFFSET('Figure 6'!periode,#REF!,0)</definedName>
    <definedName name="choix_mesure2" localSheetId="7">OFFSET('Figure 7'!periode,#REF!,0)</definedName>
    <definedName name="choix_mesure2" localSheetId="8">OFFSET('Figure 8 '!periode,#REF!,0)</definedName>
    <definedName name="choix_mesure2" localSheetId="9">OFFSET('Figure 9'!periode,#REF!,0)</definedName>
    <definedName name="choix_mesure2">OFFSET(periode,#REF!,0)</definedName>
    <definedName name="CVS_DUR" localSheetId="13">[1]données_graph1!#REF!</definedName>
    <definedName name="CVS_DUR" localSheetId="14">[1]données_graph1!#REF!</definedName>
    <definedName name="CVS_DUR" localSheetId="1">[1]données_graph1!#REF!</definedName>
    <definedName name="CVS_DUR" localSheetId="10">[1]données_graph1!#REF!</definedName>
    <definedName name="CVS_DUR" localSheetId="11">[1]données_graph1!#REF!</definedName>
    <definedName name="CVS_DUR" localSheetId="12">[1]données_graph1!#REF!</definedName>
    <definedName name="CVS_DUR" localSheetId="2">[1]données_graph1!#REF!</definedName>
    <definedName name="CVS_DUR" localSheetId="3">[1]données_graph1!#REF!</definedName>
    <definedName name="CVS_DUR" localSheetId="4">[1]données_graph1!#REF!</definedName>
    <definedName name="CVS_DUR" localSheetId="8">[1]données_graph1!#REF!</definedName>
    <definedName name="CVS_DUR" localSheetId="9">[1]données_graph1!#REF!</definedName>
    <definedName name="CVS_DUR">[1]données_graph1!#REF!</definedName>
    <definedName name="env_0">[2]prevision!$E$5</definedName>
    <definedName name="env_1">[2]prevision!$E$6</definedName>
    <definedName name="env_2">[2]prevision!$E$7</definedName>
    <definedName name="env_3">[2]prevision!$E$8</definedName>
    <definedName name="env_4">[2]prevision!$E$9</definedName>
    <definedName name="env_5">[2]prevision!$E$10</definedName>
    <definedName name="fig">OFFSET(periode,#REF!,0)</definedName>
    <definedName name="figure">#REF!</definedName>
    <definedName name="frijzijizj">#REF!</definedName>
    <definedName name="graph">#REF!</definedName>
    <definedName name="grenouille" localSheetId="13">#REF!</definedName>
    <definedName name="grenouille" localSheetId="14">#REF!</definedName>
    <definedName name="grenouille" localSheetId="1">#REF!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#REF!</definedName>
    <definedName name="ii" localSheetId="13">#REF!</definedName>
    <definedName name="ii" localSheetId="14">#REF!</definedName>
    <definedName name="ii" localSheetId="1">#REF!</definedName>
    <definedName name="ii" localSheetId="10">#REF!</definedName>
    <definedName name="ii" localSheetId="11">#REF!</definedName>
    <definedName name="ii" localSheetId="12">#REF!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 localSheetId="8">#REF!</definedName>
    <definedName name="ii" localSheetId="9">#REF!</definedName>
    <definedName name="ii">#REF!</definedName>
    <definedName name="in" localSheetId="13">#REF!</definedName>
    <definedName name="in" localSheetId="14">#REF!</definedName>
    <definedName name="in" localSheetId="1">#REF!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#REF!</definedName>
    <definedName name="Interim_trimcvs" localSheetId="13">#REF!</definedName>
    <definedName name="Interim_trimcvs" localSheetId="14">#REF!</definedName>
    <definedName name="Interim_trimcvs" localSheetId="1">#REF!</definedName>
    <definedName name="Interim_trimcvs" localSheetId="10">#REF!</definedName>
    <definedName name="Interim_trimcvs" localSheetId="11">#REF!</definedName>
    <definedName name="Interim_trimcvs" localSheetId="12">#REF!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8">#REF!</definedName>
    <definedName name="Interim_trimcvs" localSheetId="9">#REF!</definedName>
    <definedName name="Interim_trimcvs">#REF!</definedName>
    <definedName name="mesure" localSheetId="13">#REF!</definedName>
    <definedName name="mesure" localSheetId="14">#REF!</definedName>
    <definedName name="mesure" localSheetId="1">#REF!</definedName>
    <definedName name="mesure" localSheetId="10">#REF!</definedName>
    <definedName name="mesure" localSheetId="11">#REF!</definedName>
    <definedName name="mesure" localSheetId="12">#REF!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 localSheetId="8">#REF!</definedName>
    <definedName name="mesure" localSheetId="9">#REF!</definedName>
    <definedName name="mesure">#REF!</definedName>
    <definedName name="periode" localSheetId="13">#REF!</definedName>
    <definedName name="periode" localSheetId="14">#REF!</definedName>
    <definedName name="periode" localSheetId="1">#REF!</definedName>
    <definedName name="periode" localSheetId="10">#REF!</definedName>
    <definedName name="periode" localSheetId="11">#REF!</definedName>
    <definedName name="periode" localSheetId="12">#REF!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 localSheetId="8">#REF!</definedName>
    <definedName name="periode" localSheetId="9">#REF!</definedName>
    <definedName name="periode">#REF!</definedName>
    <definedName name="po" localSheetId="13">#REF!</definedName>
    <definedName name="po" localSheetId="14">#REF!</definedName>
    <definedName name="po" localSheetId="1">#REF!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#REF!</definedName>
    <definedName name="t" localSheetId="13">#REF!</definedName>
    <definedName name="t" localSheetId="14">#REF!</definedName>
    <definedName name="t" localSheetId="1">#REF!</definedName>
    <definedName name="t" localSheetId="10">#REF!</definedName>
    <definedName name="t" localSheetId="11">#REF!</definedName>
    <definedName name="t" localSheetId="12">#REF!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 localSheetId="9">#REF!</definedName>
    <definedName name="t">#REF!</definedName>
    <definedName name="u" localSheetId="13">#REF!</definedName>
    <definedName name="u" localSheetId="14">#REF!</definedName>
    <definedName name="u" localSheetId="1">#REF!</definedName>
    <definedName name="u" localSheetId="10">#REF!</definedName>
    <definedName name="u" localSheetId="11">#REF!</definedName>
    <definedName name="u" localSheetId="12">#REF!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8">#REF!</definedName>
    <definedName name="u" localSheetId="9">#REF!</definedName>
    <definedName name="u">#REF!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56" l="1"/>
  <c r="C21" i="56"/>
  <c r="I20" i="56"/>
  <c r="H20" i="56"/>
  <c r="I19" i="56"/>
  <c r="H19" i="56"/>
  <c r="I18" i="56"/>
  <c r="H18" i="56"/>
  <c r="I17" i="56"/>
  <c r="H17" i="56"/>
  <c r="I16" i="56"/>
  <c r="H16" i="56"/>
  <c r="I15" i="56"/>
  <c r="H15" i="56"/>
  <c r="I14" i="56"/>
  <c r="H14" i="56"/>
  <c r="I13" i="56"/>
  <c r="H13" i="56"/>
  <c r="I12" i="56"/>
  <c r="H12" i="56"/>
  <c r="I11" i="56"/>
  <c r="H11" i="56"/>
  <c r="I10" i="56"/>
  <c r="H10" i="56"/>
  <c r="I9" i="56"/>
  <c r="H9" i="56"/>
  <c r="I8" i="56"/>
  <c r="H8" i="56"/>
  <c r="I7" i="56"/>
  <c r="H7" i="56"/>
  <c r="I6" i="56"/>
  <c r="H6" i="56"/>
  <c r="I5" i="56"/>
  <c r="H5" i="56"/>
  <c r="I4" i="56"/>
  <c r="H4" i="56"/>
  <c r="H7" i="55"/>
  <c r="G7" i="55"/>
  <c r="F7" i="55"/>
  <c r="H6" i="55"/>
  <c r="G6" i="55"/>
  <c r="F6" i="55"/>
  <c r="H5" i="55"/>
  <c r="G5" i="55"/>
  <c r="F5" i="55"/>
  <c r="H4" i="55"/>
  <c r="G4" i="55"/>
  <c r="F4" i="55"/>
  <c r="C100" i="59" l="1"/>
  <c r="D100" i="59"/>
  <c r="E100" i="59"/>
  <c r="F100" i="59"/>
  <c r="C105" i="59"/>
  <c r="D105" i="59"/>
  <c r="E105" i="59"/>
  <c r="F105" i="59"/>
  <c r="C106" i="59"/>
  <c r="D106" i="59"/>
  <c r="E106" i="59"/>
  <c r="F106" i="59"/>
  <c r="C88" i="58"/>
  <c r="D88" i="58"/>
  <c r="E88" i="58"/>
  <c r="F88" i="58"/>
  <c r="E5" i="54" l="1"/>
  <c r="F5" i="54"/>
  <c r="G5" i="54"/>
  <c r="E6" i="54"/>
  <c r="F6" i="54"/>
  <c r="G6" i="54"/>
  <c r="E7" i="54"/>
  <c r="F7" i="54"/>
  <c r="G7" i="54"/>
  <c r="E8" i="54"/>
  <c r="F8" i="54"/>
  <c r="G8" i="54"/>
  <c r="E9" i="54"/>
  <c r="F9" i="54"/>
  <c r="G9" i="54"/>
  <c r="E10" i="54"/>
  <c r="F10" i="54"/>
  <c r="G10" i="54"/>
  <c r="E11" i="54"/>
  <c r="F11" i="54"/>
  <c r="G11" i="54"/>
  <c r="E12" i="54"/>
  <c r="F12" i="54"/>
  <c r="G12" i="54"/>
  <c r="E13" i="54"/>
  <c r="F13" i="54"/>
  <c r="G13" i="54"/>
  <c r="E14" i="54"/>
  <c r="F14" i="54"/>
  <c r="G14" i="54"/>
  <c r="E15" i="54"/>
  <c r="F15" i="54"/>
  <c r="G15" i="54"/>
  <c r="E16" i="54"/>
  <c r="F16" i="54"/>
  <c r="G16" i="54"/>
  <c r="E17" i="54"/>
  <c r="F17" i="54"/>
  <c r="G17" i="54"/>
  <c r="E18" i="54"/>
  <c r="F18" i="54"/>
  <c r="G18" i="54"/>
  <c r="E19" i="54"/>
  <c r="F19" i="54"/>
  <c r="G19" i="54"/>
  <c r="E20" i="54"/>
  <c r="F20" i="54"/>
  <c r="G20" i="54"/>
  <c r="E21" i="54"/>
  <c r="F21" i="54"/>
  <c r="G21" i="54"/>
  <c r="E22" i="54"/>
  <c r="F22" i="54"/>
  <c r="G22" i="54"/>
  <c r="E23" i="54"/>
  <c r="F23" i="54"/>
  <c r="G23" i="54"/>
  <c r="I4" i="53"/>
  <c r="J4" i="53"/>
  <c r="K4" i="53"/>
  <c r="I5" i="53"/>
  <c r="J5" i="53"/>
  <c r="K5" i="53"/>
  <c r="I6" i="53"/>
  <c r="J6" i="53"/>
  <c r="K6" i="53"/>
  <c r="I7" i="53"/>
  <c r="J7" i="53"/>
  <c r="K7" i="53"/>
  <c r="I8" i="53"/>
  <c r="J8" i="53"/>
  <c r="K8" i="53"/>
  <c r="I9" i="53"/>
  <c r="J9" i="53"/>
  <c r="K9" i="53"/>
  <c r="I10" i="53"/>
  <c r="J10" i="53"/>
  <c r="K10" i="53"/>
  <c r="I11" i="53"/>
  <c r="J11" i="53"/>
  <c r="K11" i="53"/>
  <c r="I12" i="53"/>
  <c r="J12" i="53"/>
  <c r="K12" i="53"/>
  <c r="I13" i="53"/>
  <c r="J13" i="53"/>
  <c r="K13" i="53"/>
  <c r="I14" i="53"/>
  <c r="J14" i="53"/>
  <c r="K14" i="53"/>
  <c r="I15" i="53"/>
  <c r="J15" i="53"/>
  <c r="K15" i="53"/>
  <c r="I16" i="53"/>
  <c r="J16" i="53"/>
  <c r="K16" i="53"/>
  <c r="I17" i="53"/>
  <c r="J17" i="53"/>
  <c r="K17" i="53"/>
  <c r="I18" i="53"/>
  <c r="J18" i="53"/>
  <c r="K18" i="53"/>
  <c r="I19" i="53"/>
  <c r="J19" i="53"/>
  <c r="K19" i="53"/>
  <c r="I20" i="53"/>
  <c r="J20" i="53"/>
  <c r="K20" i="53"/>
  <c r="B20" i="49" l="1"/>
  <c r="C20" i="49"/>
  <c r="B21" i="49"/>
  <c r="C21" i="49"/>
  <c r="C25" i="48" l="1"/>
  <c r="C26" i="48"/>
  <c r="C27" i="48"/>
  <c r="B23" i="46"/>
  <c r="B25" i="46" s="1"/>
  <c r="B24" i="46"/>
</calcChain>
</file>

<file path=xl/sharedStrings.xml><?xml version="1.0" encoding="utf-8"?>
<sst xmlns="http://schemas.openxmlformats.org/spreadsheetml/2006/main" count="838" uniqueCount="531">
  <si>
    <t>a17</t>
  </si>
  <si>
    <t>Secteur niveau A17</t>
  </si>
  <si>
    <t>AZ</t>
  </si>
  <si>
    <t>Agriculture, sylviculture et pêche</t>
  </si>
  <si>
    <t>C1</t>
  </si>
  <si>
    <t>C2</t>
  </si>
  <si>
    <t>Cokéfaction et raffinage</t>
  </si>
  <si>
    <t>C3</t>
  </si>
  <si>
    <t>C4</t>
  </si>
  <si>
    <t>Fabrication de matériels de transport</t>
  </si>
  <si>
    <t>C5</t>
  </si>
  <si>
    <t xml:space="preserve">Fabrication autres produits industriels </t>
  </si>
  <si>
    <t>DE</t>
  </si>
  <si>
    <t>FZ</t>
  </si>
  <si>
    <t>Construction</t>
  </si>
  <si>
    <t>GZ</t>
  </si>
  <si>
    <t>HZ</t>
  </si>
  <si>
    <t xml:space="preserve">Transports et entreposage </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</si>
  <si>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</si>
  <si>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</si>
  <si>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</si>
  <si>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</si>
  <si>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</si>
  <si>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</si>
  <si>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</si>
  <si>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</si>
  <si>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</si>
  <si>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</si>
  <si>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</si>
  <si>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</si>
  <si>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</si>
  <si>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</si>
  <si>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</si>
  <si>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</si>
  <si>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</si>
  <si>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</si>
  <si>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</si>
  <si>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</si>
  <si>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</si>
  <si>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</si>
  <si>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 xml:space="preserve">Fabrications d'équipements électroniques, électriques, informatiques et machines </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</si>
  <si>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</si>
  <si>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</si>
  <si>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</si>
  <si>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</si>
  <si>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</si>
  <si>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</si>
  <si>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</si>
  <si>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</si>
  <si>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</si>
  <si>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</si>
  <si>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</si>
  <si>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</si>
  <si>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</si>
  <si>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</si>
  <si>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</si>
  <si>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</si>
  <si>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</si>
  <si>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</si>
  <si>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</si>
  <si>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</si>
  <si>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</si>
  <si>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</si>
  <si>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</si>
  <si>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</si>
  <si>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</si>
  <si>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</si>
  <si>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</si>
  <si>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</si>
  <si>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</si>
  <si>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</si>
  <si>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</si>
  <si>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</si>
  <si>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</si>
  <si>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</si>
  <si>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</si>
  <si>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</si>
  <si>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</si>
  <si>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</si>
  <si>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</si>
  <si>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</si>
  <si>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</si>
  <si>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Nombre de procédures enregistrées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</si>
  <si>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</si>
  <si>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</si>
  <si>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</si>
  <si>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</si>
  <si>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</si>
  <si>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</si>
  <si>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</si>
  <si>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</si>
  <si>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Nombre</t>
  </si>
  <si>
    <t>Pourcentage</t>
  </si>
  <si>
    <t>Semaine du 30/03</t>
  </si>
  <si>
    <t>Semaine du 06/04</t>
  </si>
  <si>
    <t>n.d.</t>
  </si>
  <si>
    <t>Annexe 1 : Nombre de demandes d'activité partielle pour motif Coronavirus, nombre d'établissements concernés, nombre de salariés concernés et volume d'heures demandées par secteur d'activité</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</si>
  <si>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</si>
  <si>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</si>
  <si>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</si>
  <si>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</si>
  <si>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t>
    </r>
    <r>
      <rPr>
        <b/>
        <sz val="9"/>
        <color theme="1"/>
        <rFont val="Arial"/>
        <family val="2"/>
      </rPr>
      <t>1. Les plans de sauvegarde de l’emploi (PSE)</t>
    </r>
    <r>
      <rPr>
        <sz val="9"/>
        <color theme="1"/>
        <rFont val="Arial"/>
        <family val="2"/>
      </rPr>
      <t xml:space="preserv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t>
    </r>
    <r>
      <rPr>
        <b/>
        <sz val="9"/>
        <color theme="1"/>
        <rFont val="Arial"/>
        <family val="2"/>
      </rPr>
      <t>2. Les « petits » licenciements collectifs</t>
    </r>
    <r>
      <rPr>
        <sz val="9"/>
        <color theme="1"/>
        <rFont val="Arial"/>
        <family val="2"/>
      </rPr>
      <t xml:space="preserv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
</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</si>
  <si>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quinze derniers jours sont provisoires et donc susceptibles d’être révisées ultérieurement à la hausse.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</si>
  <si>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</si>
  <si>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</si>
  <si>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</si>
  <si>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</si>
  <si>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</si>
  <si>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</si>
  <si>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</si>
  <si>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</si>
  <si>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</si>
  <si>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</si>
  <si>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</si>
  <si>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</si>
  <si>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</si>
  <si>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</si>
  <si>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</si>
  <si>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</si>
  <si>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</si>
  <si>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</si>
  <si>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</si>
  <si>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</si>
  <si>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</si>
  <si>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</si>
  <si>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</si>
  <si>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</si>
  <si>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</si>
  <si>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</si>
  <si>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</si>
  <si>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</si>
  <si>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</si>
  <si>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</si>
  <si>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</si>
  <si>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</si>
  <si>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</si>
  <si>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</si>
  <si>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</si>
  <si>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</si>
  <si>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</si>
  <si>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</si>
  <si>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</si>
  <si>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</si>
  <si>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</si>
  <si>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</si>
  <si>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</si>
  <si>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</si>
  <si>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</si>
  <si>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</si>
  <si>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</si>
  <si>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</si>
  <si>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</si>
  <si>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</si>
  <si>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</si>
  <si>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</si>
  <si>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</si>
  <si>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</si>
  <si>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</si>
  <si>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</si>
  <si>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</si>
  <si>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</si>
  <si>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</si>
  <si>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</si>
  <si>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</si>
  <si>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</si>
  <si>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</si>
  <si>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</si>
  <si>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</si>
  <si>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</si>
  <si>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</si>
  <si>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</si>
  <si>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</si>
  <si>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</si>
  <si>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</si>
  <si>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</si>
  <si>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</si>
  <si>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</si>
  <si>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</si>
  <si>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</si>
  <si>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</si>
  <si>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</si>
  <si>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</si>
  <si>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</si>
  <si>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</si>
  <si>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</si>
  <si>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</si>
  <si>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</si>
  <si>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</si>
  <si>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</si>
  <si>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</si>
  <si>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</si>
  <si>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</si>
  <si>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</si>
  <si>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</si>
  <si>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</si>
  <si>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</si>
  <si>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</si>
  <si>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</si>
  <si>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</si>
  <si>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</si>
  <si>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</si>
  <si>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</si>
  <si>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</si>
  <si>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</si>
  <si>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</si>
  <si>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</si>
  <si>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</si>
  <si>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</si>
  <si>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</si>
  <si>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</si>
  <si>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</si>
  <si>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</si>
  <si>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</si>
  <si>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</si>
  <si>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</si>
  <si>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</si>
  <si>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</si>
  <si>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</si>
  <si>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</si>
  <si>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</si>
  <si>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</si>
  <si>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</si>
  <si>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</si>
  <si>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</si>
  <si>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</si>
  <si>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</si>
  <si>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</si>
  <si>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</si>
  <si>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</si>
  <si>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</si>
  <si>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</si>
  <si>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</si>
  <si>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</si>
  <si>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</si>
  <si>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</si>
  <si>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</si>
  <si>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</si>
  <si>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</si>
  <si>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</si>
  <si>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</si>
  <si>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</si>
  <si>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</si>
  <si>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</si>
  <si>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</si>
  <si>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</si>
  <si>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</si>
  <si>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</si>
  <si>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</si>
  <si>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</si>
  <si>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</si>
  <si>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</si>
  <si>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</si>
  <si>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</si>
  <si>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</si>
  <si>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</si>
  <si>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</si>
  <si>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</si>
  <si>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</si>
  <si>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</si>
  <si>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</si>
  <si>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</si>
  <si>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</si>
  <si>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</si>
  <si>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</si>
  <si>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</si>
  <si>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</si>
  <si>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</si>
  <si>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</si>
  <si>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</si>
  <si>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</si>
  <si>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</si>
  <si>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</si>
  <si>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</si>
  <si>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</si>
  <si>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</si>
  <si>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</si>
  <si>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</si>
  <si>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</si>
  <si>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</si>
  <si>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</si>
  <si>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</si>
  <si>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</si>
  <si>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</si>
  <si>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</si>
  <si>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</si>
  <si>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</si>
  <si>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</si>
  <si>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</si>
  <si>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</si>
  <si>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</si>
  <si>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</si>
  <si>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</si>
  <si>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</si>
  <si>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</si>
  <si>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</si>
  <si>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</si>
  <si>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</si>
  <si>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</si>
  <si>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r>
      <t>24 févr. au 1</t>
    </r>
    <r>
      <rPr>
        <vertAlign val="superscript"/>
        <sz val="11"/>
        <color rgb="FF000000"/>
        <rFont val="Calibri"/>
        <family val="2"/>
      </rPr>
      <t xml:space="preserve">er </t>
    </r>
    <r>
      <rPr>
        <sz val="11"/>
        <color rgb="FF000000"/>
        <rFont val="Calibri"/>
        <family val="2"/>
      </rPr>
      <t>mars</t>
    </r>
  </si>
  <si>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</si>
  <si>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</si>
  <si>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</si>
  <si>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</si>
  <si>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</si>
  <si>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</si>
  <si>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</si>
  <si>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</si>
  <si>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</si>
  <si>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</si>
  <si>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</si>
  <si>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</si>
  <si>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</si>
  <si>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</si>
  <si>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r>
      <t xml:space="preserve">Evolution annuelle semaine précédente </t>
    </r>
    <r>
      <rPr>
        <sz val="11"/>
        <color rgb="FF000000"/>
        <rFont val="Calibri"/>
        <family val="2"/>
        <scheme val="minor"/>
      </rPr>
      <t>(moyenne sur les quatre dernières semaines)</t>
    </r>
  </si>
  <si>
    <r>
      <t>Evolution annuelle</t>
    </r>
    <r>
      <rPr>
        <sz val="11"/>
        <color rgb="FF000000"/>
        <rFont val="Calibri"/>
        <family val="2"/>
        <scheme val="minor"/>
      </rPr>
      <t xml:space="preserve"> (moyenne sur les quatre dernières semaines)</t>
    </r>
  </si>
  <si>
    <t>Evolution annuelle</t>
  </si>
  <si>
    <t>Inscriptions semaine équivalente 2019</t>
  </si>
  <si>
    <t>* Données provisoires.</t>
  </si>
  <si>
    <t>12 - 18 avril*</t>
  </si>
  <si>
    <t>5 - 11 avril*</t>
  </si>
  <si>
    <t>22 - 28 mars</t>
  </si>
  <si>
    <t>15 – 21 mars</t>
  </si>
  <si>
    <t>8 – 14 mars</t>
  </si>
  <si>
    <t>1 – 7 mars</t>
  </si>
  <si>
    <t>23 – 29 fév.</t>
  </si>
  <si>
    <t>16 – 22 fév.</t>
  </si>
  <si>
    <t>9 – 15 fév.</t>
  </si>
  <si>
    <t>2 – 8 fév.</t>
  </si>
  <si>
    <t>26 janv. – 1 fév.</t>
  </si>
  <si>
    <t>19 – 25 janv.</t>
  </si>
  <si>
    <t>12 – 18 janv.</t>
  </si>
  <si>
    <t>5 – 11 janv.</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</si>
  <si>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</si>
  <si>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</si>
  <si>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</si>
  <si>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</si>
  <si>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</si>
  <si>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</si>
  <si>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</si>
  <si>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</si>
  <si>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</si>
  <si>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</si>
  <si>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</si>
  <si>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</si>
  <si>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</si>
  <si>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</si>
  <si>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</si>
  <si>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</si>
  <si>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</si>
  <si>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</si>
  <si>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t>Source : AIS, Pôle emploi.</t>
  </si>
  <si>
    <t>24 février au 1 mars</t>
  </si>
  <si>
    <t>Total (**)</t>
  </si>
  <si>
    <t>inscriptions 19 - 25 avril*</t>
  </si>
  <si>
    <t>19 - 25 avril*</t>
  </si>
  <si>
    <t>29 - 4 avril</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</si>
  <si>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</si>
  <si>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</si>
  <si>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Source : ASP-DGEFP-Dares – Extraction du SI APART 5 mai 2020, s’arrêtant aux données du 4 mai 2020.</t>
  </si>
  <si>
    <r>
      <t>Figure 1 : Nombre de demandes d’activité partielle déposées, tous motifs confondus,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</si>
  <si>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Transports et entreposage</t>
  </si>
  <si>
    <t>Fabrication autres produits industriels</t>
  </si>
  <si>
    <t>Fabrications d'équipements électroniques, électriques, informatiques et machines</t>
  </si>
  <si>
    <t>Figure 3 : Nombre de demandes d'activité partielle déposées, tous motifs confondus, depuis le 1er mars, nombre de salariés concernés et volume d'heures demandées par secteur d'activité</t>
  </si>
  <si>
    <t>Figure 4 : Nombre de demandes d'activité partielle déposées, tous motifs confondus, depuis le 1er mars, nombre de salariés concernés et volume d'heures demandées par région</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</si>
  <si>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</si>
  <si>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</si>
  <si>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</si>
  <si>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demandé en DAP</t>
  </si>
  <si>
    <t>Effectifs  en DAP</t>
  </si>
  <si>
    <t>XX</t>
  </si>
  <si>
    <t>Effectif en DI</t>
  </si>
  <si>
    <t>Effectif demandé en DAP</t>
  </si>
  <si>
    <t>Effectif en DAP</t>
  </si>
  <si>
    <t xml:space="preserve">Source : DGEFP-Dares – Extraction du SI RupCo du 5 mai 2020. </t>
  </si>
  <si>
    <t>6 762</t>
  </si>
  <si>
    <t>2 202</t>
  </si>
  <si>
    <r>
      <t>Cumul du 1</t>
    </r>
    <r>
      <rPr>
        <i/>
        <vertAlign val="superscript"/>
        <sz val="11"/>
        <color rgb="FF000000"/>
        <rFont val="Calibri"/>
        <family val="2"/>
      </rPr>
      <t>er</t>
    </r>
    <r>
      <rPr>
        <i/>
        <sz val="11"/>
        <color rgb="FF000000"/>
        <rFont val="Calibri"/>
        <family val="2"/>
        <charset val="1"/>
      </rPr>
      <t xml:space="preserve">  mars au 3 mai 2019</t>
    </r>
  </si>
  <si>
    <r>
      <t>Cumul du 1</t>
    </r>
    <r>
      <rPr>
        <b/>
        <vertAlign val="superscript"/>
        <sz val="11"/>
        <color rgb="FF000000"/>
        <rFont val="Calibri"/>
        <family val="2"/>
      </rPr>
      <t>er</t>
    </r>
    <r>
      <rPr>
        <b/>
        <sz val="11"/>
        <color rgb="FF000000"/>
        <rFont val="Calibri"/>
        <family val="2"/>
        <charset val="1"/>
      </rPr>
      <t xml:space="preserve">  mars au 3 mai 2020</t>
    </r>
  </si>
  <si>
    <t>Semaine du 27/04</t>
  </si>
  <si>
    <t>Figure 6 : Effectifs des DAP et des DI portant sur mars, par  secteur *</t>
  </si>
  <si>
    <t>Figure 7 : Dispositifs de suivi des restructurations</t>
  </si>
  <si>
    <t>Figure 9 : Entrées en formation des demandeurs d'emploi</t>
  </si>
  <si>
    <t>Figure 10 : Entrées en Parcours Emploi Compétences</t>
  </si>
  <si>
    <t>Figure 11 : Nombre de demandes d'aides d'emplois francs enregistrées</t>
  </si>
  <si>
    <t>Figure 12 : Suivi hebdomadaire des offres d'emploi en ligne</t>
  </si>
  <si>
    <t>Source : ASP-DGEFP-Dares – Extraction du SI APART 05 mai 2020.</t>
  </si>
  <si>
    <t>Ensemble des départements</t>
  </si>
  <si>
    <t>COM</t>
  </si>
  <si>
    <t/>
  </si>
  <si>
    <t>MAYOTTE</t>
  </si>
  <si>
    <t>976</t>
  </si>
  <si>
    <t>REUNION</t>
  </si>
  <si>
    <t>974</t>
  </si>
  <si>
    <t>GUYANE</t>
  </si>
  <si>
    <t>973</t>
  </si>
  <si>
    <t>MARTINIQUE</t>
  </si>
  <si>
    <t>972</t>
  </si>
  <si>
    <t>GUADELOUPE</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</si>
  <si>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</si>
  <si>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</si>
  <si>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</si>
  <si>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</si>
  <si>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</si>
  <si>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</si>
  <si>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</si>
  <si>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</si>
  <si>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</si>
  <si>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</si>
  <si>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</si>
  <si>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</si>
  <si>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</si>
  <si>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</si>
  <si>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</si>
  <si>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</si>
  <si>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</si>
  <si>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</si>
  <si>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</si>
  <si>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</si>
  <si>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</si>
  <si>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</si>
  <si>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</si>
  <si>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</si>
  <si>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</si>
  <si>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</si>
  <si>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</si>
  <si>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</si>
  <si>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</si>
  <si>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</si>
  <si>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</si>
  <si>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</si>
  <si>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</si>
  <si>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</si>
  <si>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</si>
  <si>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</si>
  <si>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</si>
  <si>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</si>
  <si>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</si>
  <si>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</si>
  <si>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</si>
  <si>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</si>
  <si>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</si>
  <si>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</si>
  <si>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</si>
  <si>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</si>
  <si>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</si>
  <si>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</si>
  <si>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</si>
  <si>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</si>
  <si>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</si>
  <si>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</si>
  <si>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</si>
  <si>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</si>
  <si>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</si>
  <si>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</si>
  <si>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</si>
  <si>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</si>
  <si>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</si>
  <si>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</si>
  <si>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</si>
  <si>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</si>
  <si>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</si>
  <si>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</si>
  <si>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</si>
  <si>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</si>
  <si>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</si>
  <si>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</si>
  <si>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</si>
  <si>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</si>
  <si>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</si>
  <si>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</si>
  <si>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</si>
  <si>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</si>
  <si>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</si>
  <si>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</si>
  <si>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</si>
  <si>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</si>
  <si>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</si>
  <si>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</si>
  <si>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</si>
  <si>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</si>
  <si>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</si>
  <si>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</si>
  <si>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</si>
  <si>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</si>
  <si>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</si>
  <si>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</si>
  <si>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</si>
  <si>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</si>
  <si>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</si>
  <si>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</si>
  <si>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</si>
  <si>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</si>
  <si>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</si>
  <si>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</si>
  <si>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</si>
  <si>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</si>
  <si>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</si>
  <si>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</si>
  <si>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</si>
  <si>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</si>
  <si>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</si>
  <si>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</si>
  <si>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</si>
  <si>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</si>
  <si>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</si>
  <si>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</si>
  <si>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</si>
  <si>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</si>
  <si>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</si>
  <si>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</si>
  <si>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</si>
  <si>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</si>
  <si>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</si>
  <si>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</si>
  <si>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Annexe 2 : Nombre de demandes d'activité partielle pour motif Coronavirus, nombre d'établissements concernés, nombre de salariés concernés et volume d'heures demandées par département</t>
  </si>
  <si>
    <t>Figure 11 : Suivi hedmondaire des emplois francs</t>
  </si>
  <si>
    <t>Figure 10: Suivi hebdomadaire des contrats aidés</t>
  </si>
  <si>
    <t>Figure 8 : Demandes d’inscription à Pôle emploi par semaine</t>
  </si>
  <si>
    <t>Figure 6 : Effectifs des DAP et des DI portant sur mars, par  secteur</t>
  </si>
  <si>
    <t>Figure 8: Demandes d’inscription à Pôle emploi par semaine</t>
  </si>
  <si>
    <t>Moins de 50 salariés</t>
  </si>
  <si>
    <t>250 salariés ou plus</t>
  </si>
  <si>
    <t>Taille d'entreprise</t>
  </si>
  <si>
    <t>Figure 5: Effectifs des DAP et des DI portant sur mars, par taille d'entreprise *</t>
  </si>
  <si>
    <t>Figure 5: Effectifs des DAP et des DI portant sur mars, par taille d'entreprise</t>
  </si>
  <si>
    <t>Au 5 mai 2020</t>
  </si>
  <si>
    <t>Figure 1 : Nombre de demandes d’activité partielle, tous motifs confondus, depuis le 1er mars, nombre de salariés concernés et volume d'heures demandées</t>
  </si>
  <si>
    <r>
      <t xml:space="preserve">Figure 2 : Répartition du nombre de salariés concernés et du volume d’heures d’activité </t>
    </r>
    <r>
      <rPr>
        <sz val="8"/>
        <color theme="1"/>
        <rFont val="Calibri"/>
        <family val="2"/>
        <scheme val="minor"/>
      </rPr>
      <t> </t>
    </r>
    <r>
      <rPr>
        <b/>
        <sz val="11"/>
        <color theme="1"/>
        <rFont val="Calibri"/>
        <family val="2"/>
        <scheme val="minor"/>
      </rPr>
      <t>partielle, tous motifs confondus, par taille d'entreprise</t>
    </r>
  </si>
  <si>
    <t>Taille de l'entreprise</t>
  </si>
  <si>
    <t>Figure 2 : Répartition du nombre de salariés concernés et du volume d’heures d’activité  partielle, tous motifs confondus, par taille d’entreprise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</si>
</sst>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s>
  <fonts count="39"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i/>
      <sz val="11"/>
      <color rgb="FF000000"/>
      <name val="Calibri"/>
      <family val="2"/>
      <charset val="1"/>
    </font>
    <font>
      <b/>
      <sz val="11"/>
      <color rgb="FF000000"/>
      <name val="Calibri"/>
      <family val="2"/>
      <charset val="1"/>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s>
  <fills count="16">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right style="double">
        <color auto="1"/>
      </right>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auto="1"/>
      </left>
      <right/>
      <top/>
      <bottom style="thin">
        <color auto="1"/>
      </bottom>
      <diagonal/>
    </border>
    <border>
      <left/>
      <right style="medium">
        <color indexed="64"/>
      </right>
      <top/>
      <bottom style="medium">
        <color indexed="64"/>
      </bottom>
      <diagonal/>
    </border>
    <border>
      <left/>
      <right style="medium">
        <color indexed="64"/>
      </right>
      <top/>
      <bottom/>
      <diagonal/>
    </border>
  </borders>
  <cellStyleXfs count="14">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cellStyleXfs>
  <cellXfs count="229">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4" fillId="0" borderId="0" xfId="0" applyFont="1" applyAlignment="1">
      <alignment vertical="center"/>
    </xf>
    <xf numFmtId="3" fontId="1" fillId="0" borderId="0" xfId="0" applyNumberFormat="1" applyFont="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165" fontId="0" fillId="0" borderId="0" xfId="0" applyNumberFormat="1" applyFon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0" fillId="0" borderId="0" xfId="12" applyFont="1" applyAlignment="1">
      <alignment vertical="center" wrapText="1"/>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0" fillId="0" borderId="0" xfId="0" applyAlignment="1">
      <alignment horizontal="right" vertical="center" wrapText="1"/>
    </xf>
    <xf numFmtId="0" fontId="0" fillId="0" borderId="4" xfId="0" applyBorder="1" applyAlignment="1">
      <alignment horizontal="right" vertical="center" wrapText="1"/>
    </xf>
    <xf numFmtId="0" fontId="22" fillId="0" borderId="0" xfId="0" applyFont="1" applyAlignment="1">
      <alignment horizontal="right" vertical="center" wrapText="1"/>
    </xf>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3" fontId="26" fillId="0" borderId="11" xfId="0" applyNumberFormat="1" applyFont="1" applyBorder="1" applyAlignment="1">
      <alignment horizontal="right" vertical="center" wrapText="1"/>
    </xf>
    <xf numFmtId="3" fontId="27" fillId="0" borderId="12" xfId="0" applyNumberFormat="1" applyFont="1" applyBorder="1" applyAlignment="1">
      <alignment horizontal="right" vertical="center" wrapText="1"/>
    </xf>
    <xf numFmtId="0" fontId="0" fillId="0" borderId="7" xfId="0" applyBorder="1" applyAlignment="1">
      <alignment horizontal="right" vertical="center" wrapText="1"/>
    </xf>
    <xf numFmtId="0" fontId="0" fillId="0" borderId="7" xfId="0" applyFont="1" applyBorder="1" applyAlignment="1">
      <alignment vertical="center" wrapText="1"/>
    </xf>
    <xf numFmtId="0" fontId="26" fillId="14" borderId="13" xfId="0" applyFont="1" applyFill="1" applyBorder="1" applyAlignment="1">
      <alignment vertical="center" wrapText="1"/>
    </xf>
    <xf numFmtId="0" fontId="27" fillId="14" borderId="14" xfId="0" applyFont="1" applyFill="1" applyBorder="1" applyAlignment="1">
      <alignment vertical="center" wrapText="1"/>
    </xf>
    <xf numFmtId="0" fontId="0" fillId="14" borderId="8" xfId="0" applyFont="1" applyFill="1" applyBorder="1" applyAlignment="1">
      <alignment vertical="center" wrapText="1"/>
    </xf>
    <xf numFmtId="0" fontId="26" fillId="0" borderId="11" xfId="0" applyFont="1" applyBorder="1" applyAlignment="1">
      <alignment horizontal="right" vertical="center" wrapText="1"/>
    </xf>
    <xf numFmtId="0" fontId="27" fillId="0" borderId="12" xfId="0" applyFont="1" applyBorder="1" applyAlignment="1">
      <alignment horizontal="right" vertical="center" wrapText="1"/>
    </xf>
    <xf numFmtId="0" fontId="26" fillId="0" borderId="13" xfId="0" applyFont="1" applyBorder="1" applyAlignment="1">
      <alignment horizontal="right" vertical="center" wrapText="1"/>
    </xf>
    <xf numFmtId="0" fontId="27" fillId="0" borderId="14" xfId="0" applyFont="1" applyBorder="1" applyAlignment="1">
      <alignment horizontal="right" vertical="center" wrapText="1"/>
    </xf>
    <xf numFmtId="0" fontId="22" fillId="0" borderId="0" xfId="0" applyFont="1" applyAlignment="1">
      <alignment horizontal="right"/>
    </xf>
    <xf numFmtId="0" fontId="0" fillId="0" borderId="8" xfId="0" applyBorder="1" applyAlignment="1">
      <alignment horizontal="righ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18" xfId="0" applyFont="1" applyBorder="1" applyAlignment="1">
      <alignment horizontal="center" vertical="center" wrapText="1"/>
    </xf>
    <xf numFmtId="169" fontId="0" fillId="0" borderId="0" xfId="0" applyNumberFormat="1"/>
    <xf numFmtId="0" fontId="4" fillId="0" borderId="0" xfId="0" applyFont="1"/>
    <xf numFmtId="169" fontId="4" fillId="0" borderId="0" xfId="0" applyNumberFormat="1" applyFont="1"/>
    <xf numFmtId="0" fontId="4" fillId="13" borderId="0" xfId="0" applyFont="1" applyFill="1" applyBorder="1" applyAlignment="1">
      <alignment horizontal="left" vertical="center"/>
    </xf>
    <xf numFmtId="0" fontId="30" fillId="0" borderId="0" xfId="0" applyFont="1"/>
    <xf numFmtId="169" fontId="31" fillId="13" borderId="19" xfId="0" applyNumberFormat="1" applyFont="1" applyFill="1" applyBorder="1" applyAlignment="1">
      <alignment horizontal="center" vertical="center"/>
    </xf>
    <xf numFmtId="0" fontId="31" fillId="13" borderId="20" xfId="0" applyFont="1" applyFill="1" applyBorder="1" applyAlignment="1">
      <alignment vertical="center"/>
    </xf>
    <xf numFmtId="0" fontId="31" fillId="13" borderId="5" xfId="0" applyFont="1" applyFill="1" applyBorder="1" applyAlignment="1">
      <alignment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169" fontId="4" fillId="13" borderId="22" xfId="3" applyNumberFormat="1" applyFont="1" applyFill="1" applyBorder="1" applyAlignment="1">
      <alignment horizontal="center" vertical="center"/>
    </xf>
    <xf numFmtId="0" fontId="4" fillId="13" borderId="22" xfId="0" applyFont="1" applyFill="1" applyBorder="1" applyAlignment="1">
      <alignment horizontal="left" vertical="center"/>
    </xf>
    <xf numFmtId="0" fontId="4" fillId="13" borderId="22" xfId="0" applyFont="1" applyFill="1" applyBorder="1" applyAlignment="1">
      <alignment horizontal="center" vertical="center"/>
    </xf>
    <xf numFmtId="0" fontId="32" fillId="13" borderId="19" xfId="0" applyFont="1" applyFill="1" applyBorder="1" applyAlignment="1">
      <alignment horizontal="center" vertical="center" wrapText="1"/>
    </xf>
    <xf numFmtId="0" fontId="32" fillId="13" borderId="19" xfId="0" applyFont="1" applyFill="1" applyBorder="1" applyAlignment="1">
      <alignment horizontal="center" vertical="center"/>
    </xf>
    <xf numFmtId="9" fontId="0" fillId="0" borderId="0" xfId="1" applyNumberFormat="1" applyFont="1"/>
    <xf numFmtId="1" fontId="0" fillId="0" borderId="0" xfId="0" applyNumberFormat="1"/>
    <xf numFmtId="0" fontId="33" fillId="0" borderId="0" xfId="0" applyFont="1"/>
    <xf numFmtId="166" fontId="33" fillId="0" borderId="0" xfId="1" applyNumberFormat="1" applyFont="1"/>
    <xf numFmtId="3" fontId="33" fillId="0" borderId="0" xfId="0" applyNumberFormat="1" applyFont="1"/>
    <xf numFmtId="166" fontId="6" fillId="15" borderId="24" xfId="0" applyNumberFormat="1" applyFont="1" applyFill="1" applyBorder="1" applyAlignment="1">
      <alignment horizontal="right" vertical="center"/>
    </xf>
    <xf numFmtId="3" fontId="6" fillId="15" borderId="24"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36" fillId="15" borderId="4" xfId="0" applyFont="1" applyFill="1" applyBorder="1" applyAlignment="1">
      <alignment horizontal="center" vertical="center" wrapText="1"/>
    </xf>
    <xf numFmtId="166" fontId="6" fillId="15" borderId="0" xfId="0" applyNumberFormat="1" applyFont="1" applyFill="1" applyBorder="1" applyAlignment="1">
      <alignment horizontal="right" vertical="center"/>
    </xf>
    <xf numFmtId="3" fontId="6" fillId="15" borderId="0" xfId="0" applyNumberFormat="1" applyFont="1" applyFill="1" applyBorder="1" applyAlignment="1">
      <alignment horizontal="right" vertical="center"/>
    </xf>
    <xf numFmtId="0" fontId="6" fillId="15" borderId="0" xfId="0" applyFont="1" applyFill="1" applyBorder="1" applyAlignment="1">
      <alignment horizontal="center" vertical="center"/>
    </xf>
    <xf numFmtId="166" fontId="6" fillId="15" borderId="3" xfId="0" applyNumberFormat="1" applyFont="1" applyFill="1" applyBorder="1" applyAlignment="1">
      <alignment horizontal="right" vertical="center"/>
    </xf>
    <xf numFmtId="3" fontId="6" fillId="15" borderId="3" xfId="0" applyNumberFormat="1" applyFont="1" applyFill="1" applyBorder="1" applyAlignment="1">
      <alignment horizontal="right" vertical="center"/>
    </xf>
    <xf numFmtId="0" fontId="6" fillId="15" borderId="26" xfId="0" applyFont="1" applyFill="1" applyBorder="1" applyAlignment="1">
      <alignment horizontal="center" vertical="center"/>
    </xf>
    <xf numFmtId="0" fontId="6" fillId="15" borderId="25" xfId="0" applyFont="1" applyFill="1" applyBorder="1" applyAlignment="1">
      <alignment horizontal="center" vertical="center"/>
    </xf>
    <xf numFmtId="3" fontId="6" fillId="15" borderId="23"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7"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0" fontId="1" fillId="0" borderId="0" xfId="0" applyFont="1" applyFill="1" applyAlignment="1">
      <alignment horizontal="center" vertical="center" wrapText="1"/>
    </xf>
    <xf numFmtId="0" fontId="0" fillId="0" borderId="0" xfId="0" applyAlignment="1">
      <alignment horizontal="left" vertical="center" wrapText="1"/>
    </xf>
    <xf numFmtId="0" fontId="34" fillId="0" borderId="0" xfId="0" applyFont="1" applyFill="1" applyBorder="1" applyAlignment="1">
      <alignment horizontal="left" vertical="center" wrapText="1"/>
    </xf>
    <xf numFmtId="9" fontId="1" fillId="0" borderId="0" xfId="1" applyFont="1"/>
    <xf numFmtId="167" fontId="0" fillId="0" borderId="0" xfId="0" applyNumberFormat="1" applyFont="1" applyAlignment="1">
      <alignment horizontal="right"/>
    </xf>
    <xf numFmtId="9" fontId="33" fillId="0" borderId="0" xfId="1" applyFont="1"/>
    <xf numFmtId="167" fontId="0" fillId="0" borderId="0" xfId="4" applyNumberFormat="1" applyFont="1" applyBorder="1"/>
    <xf numFmtId="167" fontId="30" fillId="0" borderId="0" xfId="4" applyNumberFormat="1" applyFont="1" applyFill="1" applyBorder="1" applyAlignment="1">
      <alignment horizontal="right" vertical="center"/>
    </xf>
    <xf numFmtId="0" fontId="0" fillId="0" borderId="0" xfId="0" applyBorder="1"/>
    <xf numFmtId="167" fontId="0" fillId="0" borderId="0" xfId="3" applyNumberFormat="1" applyFont="1" applyBorder="1"/>
    <xf numFmtId="167" fontId="6" fillId="0" borderId="0" xfId="3"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33" fillId="0" borderId="0" xfId="0" applyFont="1" applyFill="1"/>
    <xf numFmtId="166" fontId="36" fillId="15" borderId="27" xfId="0" applyNumberFormat="1" applyFont="1" applyFill="1" applyBorder="1" applyAlignment="1">
      <alignment horizontal="right" vertical="center"/>
    </xf>
    <xf numFmtId="3" fontId="36" fillId="15" borderId="27" xfId="0" applyNumberFormat="1" applyFont="1" applyFill="1" applyBorder="1" applyAlignment="1">
      <alignment horizontal="right" vertical="center"/>
    </xf>
    <xf numFmtId="3" fontId="36" fillId="15" borderId="21" xfId="0" applyNumberFormat="1" applyFont="1" applyFill="1" applyBorder="1" applyAlignment="1">
      <alignment horizontal="right" vertical="center"/>
    </xf>
    <xf numFmtId="0" fontId="36" fillId="15" borderId="7" xfId="0" applyFont="1" applyFill="1" applyBorder="1" applyAlignment="1">
      <alignment vertical="center"/>
    </xf>
    <xf numFmtId="1" fontId="33" fillId="0" borderId="0" xfId="0" applyNumberFormat="1" applyFont="1"/>
    <xf numFmtId="166" fontId="6" fillId="15" borderId="27" xfId="0" applyNumberFormat="1" applyFont="1" applyFill="1" applyBorder="1" applyAlignment="1">
      <alignment horizontal="right" vertical="center"/>
    </xf>
    <xf numFmtId="0" fontId="6" fillId="15" borderId="27" xfId="0" applyFont="1" applyFill="1" applyBorder="1" applyAlignment="1">
      <alignment horizontal="right" vertical="center"/>
    </xf>
    <xf numFmtId="1" fontId="6" fillId="15" borderId="27" xfId="0" applyNumberFormat="1" applyFont="1" applyFill="1" applyBorder="1" applyAlignment="1">
      <alignment horizontal="right" vertical="center"/>
    </xf>
    <xf numFmtId="0" fontId="6" fillId="15" borderId="21" xfId="0" applyFont="1" applyFill="1" applyBorder="1" applyAlignment="1">
      <alignment vertical="center"/>
    </xf>
    <xf numFmtId="166" fontId="6" fillId="15" borderId="28" xfId="0" applyNumberFormat="1" applyFont="1" applyFill="1" applyBorder="1" applyAlignment="1">
      <alignment horizontal="right" vertical="center"/>
    </xf>
    <xf numFmtId="3" fontId="6" fillId="15" borderId="28" xfId="0" applyNumberFormat="1" applyFont="1" applyFill="1" applyBorder="1" applyAlignment="1">
      <alignment horizontal="right" vertical="center"/>
    </xf>
    <xf numFmtId="1" fontId="6" fillId="15" borderId="28" xfId="0" applyNumberFormat="1" applyFont="1" applyFill="1" applyBorder="1" applyAlignment="1">
      <alignment horizontal="right" vertical="center"/>
    </xf>
    <xf numFmtId="0" fontId="6" fillId="15" borderId="22" xfId="0" applyFont="1" applyFill="1" applyBorder="1" applyAlignment="1">
      <alignment vertical="center"/>
    </xf>
    <xf numFmtId="0" fontId="6" fillId="15" borderId="28" xfId="0" applyFont="1" applyFill="1" applyBorder="1" applyAlignment="1">
      <alignment horizontal="right" vertical="center"/>
    </xf>
    <xf numFmtId="0" fontId="36" fillId="15" borderId="20" xfId="0" applyFont="1" applyFill="1" applyBorder="1" applyAlignment="1">
      <alignment horizontal="center" vertical="center" wrapText="1"/>
    </xf>
    <xf numFmtId="0" fontId="36" fillId="15" borderId="19" xfId="0" applyFont="1" applyFill="1" applyBorder="1" applyAlignment="1">
      <alignment horizontal="center" vertical="center" wrapText="1"/>
    </xf>
    <xf numFmtId="3" fontId="0" fillId="0" borderId="27" xfId="1" applyNumberFormat="1" applyFont="1" applyBorder="1"/>
    <xf numFmtId="3" fontId="0" fillId="0" borderId="4" xfId="1" applyNumberFormat="1" applyFont="1" applyBorder="1"/>
    <xf numFmtId="0" fontId="6" fillId="15" borderId="21" xfId="0" applyFont="1" applyFill="1" applyBorder="1" applyAlignment="1">
      <alignment horizontal="center" vertical="center"/>
    </xf>
    <xf numFmtId="3" fontId="0" fillId="0" borderId="0" xfId="0" applyNumberFormat="1" applyBorder="1"/>
    <xf numFmtId="0" fontId="6" fillId="15" borderId="22" xfId="0" applyFont="1" applyFill="1" applyBorder="1" applyAlignment="1">
      <alignment horizontal="center" vertical="center"/>
    </xf>
    <xf numFmtId="3" fontId="0" fillId="0" borderId="8" xfId="0" applyNumberFormat="1" applyBorder="1"/>
    <xf numFmtId="0" fontId="6" fillId="15" borderId="8" xfId="0" applyFont="1" applyFill="1" applyBorder="1" applyAlignment="1">
      <alignment horizontal="center" vertical="center"/>
    </xf>
    <xf numFmtId="0" fontId="6" fillId="15" borderId="9" xfId="0" applyFont="1" applyFill="1" applyBorder="1" applyAlignment="1">
      <alignment horizontal="center" vertical="center"/>
    </xf>
    <xf numFmtId="0" fontId="36" fillId="15" borderId="20" xfId="0" applyFont="1" applyFill="1" applyBorder="1" applyAlignment="1">
      <alignment vertical="center"/>
    </xf>
    <xf numFmtId="0" fontId="36" fillId="15" borderId="10" xfId="0" applyFont="1" applyFill="1" applyBorder="1" applyAlignment="1">
      <alignment vertical="center"/>
    </xf>
    <xf numFmtId="0" fontId="36" fillId="15" borderId="5" xfId="0" applyFont="1" applyFill="1" applyBorder="1" applyAlignment="1">
      <alignment vertical="center"/>
    </xf>
    <xf numFmtId="0" fontId="36"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3" fontId="0" fillId="0" borderId="0" xfId="1" applyNumberFormat="1" applyFon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3" fontId="0" fillId="13" borderId="0" xfId="0" applyNumberFormat="1" applyFill="1"/>
    <xf numFmtId="0" fontId="4" fillId="13" borderId="0" xfId="0" applyFont="1" applyFill="1"/>
    <xf numFmtId="169" fontId="4" fillId="13" borderId="0" xfId="0" applyNumberFormat="1" applyFont="1" applyFill="1"/>
    <xf numFmtId="165" fontId="4" fillId="13" borderId="0" xfId="0" applyNumberFormat="1" applyFont="1" applyFill="1"/>
    <xf numFmtId="0" fontId="30" fillId="13" borderId="0" xfId="0" applyFont="1" applyFill="1"/>
    <xf numFmtId="0" fontId="4" fillId="13" borderId="28" xfId="0" applyFont="1" applyFill="1" applyBorder="1" applyAlignment="1">
      <alignment horizontal="left" vertical="center"/>
    </xf>
    <xf numFmtId="49" fontId="4" fillId="13" borderId="22" xfId="0" applyNumberFormat="1" applyFont="1" applyFill="1" applyBorder="1" applyAlignment="1">
      <alignment horizontal="left" vertical="center"/>
    </xf>
    <xf numFmtId="0" fontId="1" fillId="13" borderId="0" xfId="0" applyFont="1" applyFill="1"/>
    <xf numFmtId="0" fontId="1" fillId="13" borderId="0" xfId="0" applyFont="1" applyFill="1" applyAlignment="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27" fillId="14" borderId="8"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7" fillId="14" borderId="16"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6" xfId="0" applyFont="1" applyFill="1" applyBorder="1" applyAlignment="1">
      <alignment horizontal="center" vertical="center" wrapText="1"/>
    </xf>
    <xf numFmtId="0" fontId="27"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4" fillId="0" borderId="0" xfId="0" applyFont="1" applyFill="1" applyBorder="1" applyAlignment="1">
      <alignment horizontal="left" vertical="center" wrapText="1"/>
    </xf>
  </cellXfs>
  <cellStyles count="14">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 '!$E$3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 '!$A$4:$A$68</c:f>
              <c:numCache>
                <c:formatCode>yyyy\-mm\-dd</c:formatCode>
                <c:ptCount val="65"/>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numCache>
            </c:numRef>
          </c:cat>
          <c:val>
            <c:numRef>
              <c:f>'Figure 1 '!$E$4:$E$68</c:f>
              <c:numCache>
                <c:formatCode>#,##0</c:formatCode>
                <c:ptCount val="65"/>
                <c:pt idx="0">
                  <c:v>1</c:v>
                </c:pt>
                <c:pt idx="1">
                  <c:v>130</c:v>
                </c:pt>
                <c:pt idx="2">
                  <c:v>296</c:v>
                </c:pt>
                <c:pt idx="3">
                  <c:v>498</c:v>
                </c:pt>
                <c:pt idx="4">
                  <c:v>807</c:v>
                </c:pt>
                <c:pt idx="5">
                  <c:v>1286</c:v>
                </c:pt>
                <c:pt idx="6">
                  <c:v>1311</c:v>
                </c:pt>
                <c:pt idx="7">
                  <c:v>1328</c:v>
                </c:pt>
                <c:pt idx="8">
                  <c:v>1965</c:v>
                </c:pt>
                <c:pt idx="9">
                  <c:v>2817</c:v>
                </c:pt>
                <c:pt idx="10">
                  <c:v>3932</c:v>
                </c:pt>
                <c:pt idx="11">
                  <c:v>5487</c:v>
                </c:pt>
                <c:pt idx="12">
                  <c:v>7271</c:v>
                </c:pt>
                <c:pt idx="13">
                  <c:v>7738</c:v>
                </c:pt>
                <c:pt idx="14">
                  <c:v>8388</c:v>
                </c:pt>
                <c:pt idx="15">
                  <c:v>8713</c:v>
                </c:pt>
                <c:pt idx="16">
                  <c:v>16214</c:v>
                </c:pt>
                <c:pt idx="17">
                  <c:v>20776</c:v>
                </c:pt>
                <c:pt idx="18">
                  <c:v>25825</c:v>
                </c:pt>
                <c:pt idx="19">
                  <c:v>30071</c:v>
                </c:pt>
                <c:pt idx="20">
                  <c:v>30722</c:v>
                </c:pt>
                <c:pt idx="21">
                  <c:v>31537</c:v>
                </c:pt>
                <c:pt idx="22">
                  <c:v>50545</c:v>
                </c:pt>
                <c:pt idx="23">
                  <c:v>98741</c:v>
                </c:pt>
                <c:pt idx="24">
                  <c:v>154595</c:v>
                </c:pt>
                <c:pt idx="25">
                  <c:v>207388</c:v>
                </c:pt>
                <c:pt idx="26">
                  <c:v>256780</c:v>
                </c:pt>
                <c:pt idx="27">
                  <c:v>268394</c:v>
                </c:pt>
                <c:pt idx="28">
                  <c:v>282563</c:v>
                </c:pt>
                <c:pt idx="29">
                  <c:v>345763</c:v>
                </c:pt>
                <c:pt idx="30">
                  <c:v>424373</c:v>
                </c:pt>
                <c:pt idx="31">
                  <c:v>486832</c:v>
                </c:pt>
                <c:pt idx="32">
                  <c:v>559312</c:v>
                </c:pt>
                <c:pt idx="33">
                  <c:v>636147</c:v>
                </c:pt>
                <c:pt idx="34">
                  <c:v>649830</c:v>
                </c:pt>
                <c:pt idx="35">
                  <c:v>659027</c:v>
                </c:pt>
                <c:pt idx="36">
                  <c:v>720671</c:v>
                </c:pt>
                <c:pt idx="37">
                  <c:v>777541</c:v>
                </c:pt>
                <c:pt idx="38">
                  <c:v>833827</c:v>
                </c:pt>
                <c:pt idx="39">
                  <c:v>886572</c:v>
                </c:pt>
                <c:pt idx="40">
                  <c:v>918048</c:v>
                </c:pt>
                <c:pt idx="41">
                  <c:v>926246</c:v>
                </c:pt>
                <c:pt idx="42">
                  <c:v>930435</c:v>
                </c:pt>
                <c:pt idx="43">
                  <c:v>938658</c:v>
                </c:pt>
                <c:pt idx="44">
                  <c:v>968778</c:v>
                </c:pt>
                <c:pt idx="45">
                  <c:v>996285</c:v>
                </c:pt>
                <c:pt idx="46">
                  <c:v>1020577</c:v>
                </c:pt>
                <c:pt idx="47">
                  <c:v>1043939</c:v>
                </c:pt>
                <c:pt idx="48">
                  <c:v>1047609</c:v>
                </c:pt>
                <c:pt idx="49">
                  <c:v>1050345</c:v>
                </c:pt>
                <c:pt idx="50">
                  <c:v>1074590</c:v>
                </c:pt>
                <c:pt idx="51">
                  <c:v>1095733</c:v>
                </c:pt>
                <c:pt idx="52">
                  <c:v>1116897</c:v>
                </c:pt>
                <c:pt idx="53">
                  <c:v>1135709</c:v>
                </c:pt>
                <c:pt idx="54">
                  <c:v>1154253</c:v>
                </c:pt>
                <c:pt idx="55">
                  <c:v>1157245</c:v>
                </c:pt>
                <c:pt idx="56">
                  <c:v>1159254</c:v>
                </c:pt>
                <c:pt idx="57">
                  <c:v>1178037</c:v>
                </c:pt>
                <c:pt idx="58">
                  <c:v>1195193</c:v>
                </c:pt>
                <c:pt idx="59">
                  <c:v>1212345</c:v>
                </c:pt>
                <c:pt idx="60">
                  <c:v>1230839</c:v>
                </c:pt>
                <c:pt idx="61">
                  <c:v>1233505</c:v>
                </c:pt>
                <c:pt idx="62">
                  <c:v>1235323</c:v>
                </c:pt>
                <c:pt idx="63">
                  <c:v>1236821</c:v>
                </c:pt>
                <c:pt idx="64">
                  <c:v>1246282</c:v>
                </c:pt>
              </c:numCache>
            </c:numRef>
          </c:val>
          <c:smooth val="0"/>
          <c:extLst>
            <c:ext xmlns:c16="http://schemas.microsoft.com/office/drawing/2014/chart" uri="{C3380CC4-5D6E-409C-BE32-E72D297353CC}">
              <c16:uniqueId val="{00000000-35CA-4225-9B30-380CA7B3EFAE}"/>
            </c:ext>
          </c:extLst>
        </c:ser>
        <c:dLbls>
          <c:showLegendKey val="0"/>
          <c:showVal val="0"/>
          <c:showCatName val="0"/>
          <c:showSerName val="0"/>
          <c:showPercent val="0"/>
          <c:showBubbleSize val="0"/>
        </c:dLbls>
        <c:marker val="1"/>
        <c:smooth val="0"/>
        <c:axId val="68675840"/>
        <c:axId val="76317056"/>
      </c:lineChart>
      <c:lineChart>
        <c:grouping val="standard"/>
        <c:varyColors val="0"/>
        <c:ser>
          <c:idx val="1"/>
          <c:order val="1"/>
          <c:tx>
            <c:strRef>
              <c:f>'Figure 1 '!$F$3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 '!$A$4:$A$68</c:f>
              <c:numCache>
                <c:formatCode>yyyy\-mm\-dd</c:formatCode>
                <c:ptCount val="65"/>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numCache>
            </c:numRef>
          </c:cat>
          <c:val>
            <c:numRef>
              <c:f>'Figure 1 '!$F$4:$F$68</c:f>
              <c:numCache>
                <c:formatCode>#,##0</c:formatCode>
                <c:ptCount val="65"/>
                <c:pt idx="0">
                  <c:v>4</c:v>
                </c:pt>
                <c:pt idx="1">
                  <c:v>6319</c:v>
                </c:pt>
                <c:pt idx="2">
                  <c:v>10736</c:v>
                </c:pt>
                <c:pt idx="3">
                  <c:v>13319</c:v>
                </c:pt>
                <c:pt idx="4">
                  <c:v>21460</c:v>
                </c:pt>
                <c:pt idx="5">
                  <c:v>30961</c:v>
                </c:pt>
                <c:pt idx="6">
                  <c:v>31100</c:v>
                </c:pt>
                <c:pt idx="7">
                  <c:v>31208</c:v>
                </c:pt>
                <c:pt idx="8">
                  <c:v>42509</c:v>
                </c:pt>
                <c:pt idx="9">
                  <c:v>59212</c:v>
                </c:pt>
                <c:pt idx="10">
                  <c:v>74283</c:v>
                </c:pt>
                <c:pt idx="11">
                  <c:v>103793</c:v>
                </c:pt>
                <c:pt idx="12">
                  <c:v>139176</c:v>
                </c:pt>
                <c:pt idx="13">
                  <c:v>146810</c:v>
                </c:pt>
                <c:pt idx="14">
                  <c:v>157683</c:v>
                </c:pt>
                <c:pt idx="15">
                  <c:v>165294</c:v>
                </c:pt>
                <c:pt idx="16">
                  <c:v>330386</c:v>
                </c:pt>
                <c:pt idx="17">
                  <c:v>439050</c:v>
                </c:pt>
                <c:pt idx="18">
                  <c:v>539978</c:v>
                </c:pt>
                <c:pt idx="19">
                  <c:v>636477</c:v>
                </c:pt>
                <c:pt idx="20">
                  <c:v>646079</c:v>
                </c:pt>
                <c:pt idx="21">
                  <c:v>654938</c:v>
                </c:pt>
                <c:pt idx="22">
                  <c:v>846777</c:v>
                </c:pt>
                <c:pt idx="23">
                  <c:v>1258075</c:v>
                </c:pt>
                <c:pt idx="24">
                  <c:v>1710710</c:v>
                </c:pt>
                <c:pt idx="25">
                  <c:v>2158491</c:v>
                </c:pt>
                <c:pt idx="26">
                  <c:v>2604316</c:v>
                </c:pt>
                <c:pt idx="27">
                  <c:v>2682936</c:v>
                </c:pt>
                <c:pt idx="28">
                  <c:v>2776876</c:v>
                </c:pt>
                <c:pt idx="29">
                  <c:v>3342179</c:v>
                </c:pt>
                <c:pt idx="30">
                  <c:v>4007466</c:v>
                </c:pt>
                <c:pt idx="31">
                  <c:v>4526396</c:v>
                </c:pt>
                <c:pt idx="32">
                  <c:v>5152488</c:v>
                </c:pt>
                <c:pt idx="33">
                  <c:v>5880403</c:v>
                </c:pt>
                <c:pt idx="34">
                  <c:v>5972314</c:v>
                </c:pt>
                <c:pt idx="35">
                  <c:v>6027287</c:v>
                </c:pt>
                <c:pt idx="36">
                  <c:v>6584723</c:v>
                </c:pt>
                <c:pt idx="37">
                  <c:v>7157451</c:v>
                </c:pt>
                <c:pt idx="38">
                  <c:v>7759895</c:v>
                </c:pt>
                <c:pt idx="39">
                  <c:v>8352962</c:v>
                </c:pt>
                <c:pt idx="40">
                  <c:v>8788541</c:v>
                </c:pt>
                <c:pt idx="41">
                  <c:v>8896570</c:v>
                </c:pt>
                <c:pt idx="42">
                  <c:v>8927509</c:v>
                </c:pt>
                <c:pt idx="43">
                  <c:v>8985918</c:v>
                </c:pt>
                <c:pt idx="44">
                  <c:v>9339349</c:v>
                </c:pt>
                <c:pt idx="45">
                  <c:v>9630956</c:v>
                </c:pt>
                <c:pt idx="46">
                  <c:v>9871416</c:v>
                </c:pt>
                <c:pt idx="47">
                  <c:v>10128900</c:v>
                </c:pt>
                <c:pt idx="48">
                  <c:v>10151093</c:v>
                </c:pt>
                <c:pt idx="49">
                  <c:v>10167910</c:v>
                </c:pt>
                <c:pt idx="50">
                  <c:v>10396051</c:v>
                </c:pt>
                <c:pt idx="51">
                  <c:v>10579906</c:v>
                </c:pt>
                <c:pt idx="52">
                  <c:v>10793221</c:v>
                </c:pt>
                <c:pt idx="53">
                  <c:v>10969859</c:v>
                </c:pt>
                <c:pt idx="54">
                  <c:v>11131725</c:v>
                </c:pt>
                <c:pt idx="55">
                  <c:v>11153202</c:v>
                </c:pt>
                <c:pt idx="56">
                  <c:v>11165631</c:v>
                </c:pt>
                <c:pt idx="57">
                  <c:v>11377099</c:v>
                </c:pt>
                <c:pt idx="58">
                  <c:v>11548431</c:v>
                </c:pt>
                <c:pt idx="59">
                  <c:v>11729605</c:v>
                </c:pt>
                <c:pt idx="60">
                  <c:v>11940491</c:v>
                </c:pt>
                <c:pt idx="61">
                  <c:v>11950616</c:v>
                </c:pt>
                <c:pt idx="62">
                  <c:v>11958945</c:v>
                </c:pt>
                <c:pt idx="63">
                  <c:v>11967673</c:v>
                </c:pt>
                <c:pt idx="64">
                  <c:v>12085442</c:v>
                </c:pt>
              </c:numCache>
            </c:numRef>
          </c:val>
          <c:smooth val="0"/>
          <c:extLst>
            <c:ext xmlns:c16="http://schemas.microsoft.com/office/drawing/2014/chart" uri="{C3380CC4-5D6E-409C-BE32-E72D297353CC}">
              <c16:uniqueId val="{00000001-35CA-4225-9B30-380CA7B3EFAE}"/>
            </c:ext>
          </c:extLst>
        </c:ser>
        <c:dLbls>
          <c:showLegendKey val="0"/>
          <c:showVal val="0"/>
          <c:showCatName val="0"/>
          <c:showSerName val="0"/>
          <c:showPercent val="0"/>
          <c:showBubbleSize val="0"/>
        </c:dLbls>
        <c:marker val="1"/>
        <c:smooth val="0"/>
        <c:axId val="76358016"/>
        <c:axId val="76318976"/>
      </c:lineChart>
      <c:dateAx>
        <c:axId val="68675840"/>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6317056"/>
        <c:crosses val="autoZero"/>
        <c:auto val="1"/>
        <c:lblOffset val="100"/>
        <c:baseTimeUnit val="days"/>
      </c:dateAx>
      <c:valAx>
        <c:axId val="7631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68675840"/>
        <c:crosses val="autoZero"/>
        <c:crossBetween val="between"/>
      </c:valAx>
      <c:valAx>
        <c:axId val="76318976"/>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76358016"/>
        <c:crosses val="max"/>
        <c:crossBetween val="between"/>
      </c:valAx>
      <c:dateAx>
        <c:axId val="76358016"/>
        <c:scaling>
          <c:orientation val="minMax"/>
        </c:scaling>
        <c:delete val="1"/>
        <c:axPos val="b"/>
        <c:numFmt formatCode="yyyy\-mm\-dd" sourceLinked="1"/>
        <c:majorTickMark val="out"/>
        <c:minorTickMark val="none"/>
        <c:tickLblPos val="nextTo"/>
        <c:crossAx val="76318976"/>
        <c:crosses val="autoZero"/>
        <c:auto val="1"/>
        <c:lblOffset val="100"/>
        <c:baseTimeUnit val="days"/>
      </c:dateAx>
      <c:spPr>
        <a:noFill/>
        <a:ln>
          <a:noFill/>
        </a:ln>
        <a:effectLst/>
      </c:spPr>
    </c:plotArea>
    <c:legend>
      <c:legendPos val="t"/>
      <c:layout>
        <c:manualLayout>
          <c:xMode val="edge"/>
          <c:yMode val="edge"/>
          <c:x val="0.14228012103582593"/>
          <c:y val="9.8219131610731883E-2"/>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cat>
            <c:strRef>
              <c:f>'Figure 3'!$H$4:$H$20</c:f>
              <c:strCache>
                <c:ptCount val="17"/>
                <c:pt idx="0">
                  <c:v>Cokéfaction et raffinage</c:v>
                </c:pt>
                <c:pt idx="1">
                  <c:v>Agriculture, sylviculture et pêche</c:v>
                </c:pt>
                <c:pt idx="2">
                  <c:v>Activités immobilières</c:v>
                </c:pt>
                <c:pt idx="3">
                  <c:v>Extraction, énergie, eau, gestion des déchets et dépollution</c:v>
                </c:pt>
                <c:pt idx="4">
                  <c:v>Activités financières et d'assurance</c:v>
                </c:pt>
                <c:pt idx="5">
                  <c:v>Fabrication d'aliments, boissons et produits à base de tabac</c:v>
                </c:pt>
                <c:pt idx="6">
                  <c:v>Fabrications d'équipements électroniques, électriques, informatiques et machines </c:v>
                </c:pt>
                <c:pt idx="7">
                  <c:v>Information et communication</c:v>
                </c:pt>
                <c:pt idx="8">
                  <c:v>Fabrication de matériels de transport</c:v>
                </c:pt>
                <c:pt idx="9">
                  <c:v>Autres activités de services</c:v>
                </c:pt>
                <c:pt idx="10">
                  <c:v>Administration publique, enseignement, santé et action sociale</c:v>
                </c:pt>
                <c:pt idx="11">
                  <c:v>Transports et entreposage </c:v>
                </c:pt>
                <c:pt idx="12">
                  <c:v>Fabrication autres produits industriels </c:v>
                </c:pt>
                <c:pt idx="13">
                  <c:v>Hébergement et restauration</c:v>
                </c:pt>
                <c:pt idx="14">
                  <c:v>Construction</c:v>
                </c:pt>
                <c:pt idx="15">
                  <c:v>Commerce</c:v>
                </c:pt>
                <c:pt idx="16">
                  <c:v>Activités spécialisées, scientifiques et techniques, services admnistratifs et de soutien</c:v>
                </c:pt>
              </c:strCache>
            </c:strRef>
          </c:cat>
          <c:val>
            <c:numRef>
              <c:f>'Figure 3'!$J$4:$J$20</c:f>
              <c:numCache>
                <c:formatCode>0.0%</c:formatCode>
                <c:ptCount val="17"/>
                <c:pt idx="0">
                  <c:v>1.2924641068154562E-4</c:v>
                </c:pt>
                <c:pt idx="1">
                  <c:v>4.3613630349638843E-3</c:v>
                </c:pt>
                <c:pt idx="2">
                  <c:v>1.0307773600667647E-2</c:v>
                </c:pt>
                <c:pt idx="3">
                  <c:v>1.0348400993525931E-2</c:v>
                </c:pt>
                <c:pt idx="4">
                  <c:v>1.2709340709259951E-2</c:v>
                </c:pt>
                <c:pt idx="5">
                  <c:v>2.0736850170643324E-2</c:v>
                </c:pt>
                <c:pt idx="6">
                  <c:v>2.4295429161796483E-2</c:v>
                </c:pt>
                <c:pt idx="7">
                  <c:v>2.8554768621619299E-2</c:v>
                </c:pt>
                <c:pt idx="8">
                  <c:v>2.891751911100976E-2</c:v>
                </c:pt>
                <c:pt idx="9">
                  <c:v>5.767228041804346E-2</c:v>
                </c:pt>
                <c:pt idx="10">
                  <c:v>7.1207904518510778E-2</c:v>
                </c:pt>
                <c:pt idx="11">
                  <c:v>7.8715532290833876E-2</c:v>
                </c:pt>
                <c:pt idx="12">
                  <c:v>8.5704685025173269E-2</c:v>
                </c:pt>
                <c:pt idx="13">
                  <c:v>8.9401612286915122E-2</c:v>
                </c:pt>
                <c:pt idx="14">
                  <c:v>0.11470709966586246</c:v>
                </c:pt>
                <c:pt idx="15">
                  <c:v>0.16051005829989504</c:v>
                </c:pt>
                <c:pt idx="16">
                  <c:v>0.20172013568059818</c:v>
                </c:pt>
              </c:numCache>
            </c:numRef>
          </c:val>
          <c:extLst>
            <c:ext xmlns:c16="http://schemas.microsoft.com/office/drawing/2014/chart" uri="{C3380CC4-5D6E-409C-BE32-E72D297353CC}">
              <c16:uniqueId val="{00000000-669D-4E75-844F-E76DA0037231}"/>
            </c:ext>
          </c:extLst>
        </c:ser>
        <c:dLbls>
          <c:showLegendKey val="0"/>
          <c:showVal val="0"/>
          <c:showCatName val="0"/>
          <c:showSerName val="0"/>
          <c:showPercent val="0"/>
          <c:showBubbleSize val="0"/>
        </c:dLbls>
        <c:gapWidth val="182"/>
        <c:axId val="80139776"/>
        <c:axId val="81126528"/>
      </c:barChart>
      <c:catAx>
        <c:axId val="801397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1126528"/>
        <c:crosses val="autoZero"/>
        <c:auto val="1"/>
        <c:lblAlgn val="ctr"/>
        <c:lblOffset val="100"/>
        <c:tickLblSkip val="1"/>
        <c:noMultiLvlLbl val="0"/>
      </c:catAx>
      <c:valAx>
        <c:axId val="81126528"/>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139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strRef>
              <c:f>'Figure 5'!$H$3</c:f>
              <c:strCache>
                <c:ptCount val="1"/>
                <c:pt idx="0">
                  <c:v>Effectifs en DI</c:v>
                </c:pt>
              </c:strCache>
            </c:strRef>
          </c:tx>
          <c:invertIfNegative val="0"/>
          <c:cat>
            <c:strRef>
              <c:f>'Figure 5'!$F$4:$F$7</c:f>
              <c:strCache>
                <c:ptCount val="4"/>
                <c:pt idx="0">
                  <c:v>Total</c:v>
                </c:pt>
                <c:pt idx="1">
                  <c:v>250 salariés ou plus</c:v>
                </c:pt>
                <c:pt idx="2">
                  <c:v>Entre 50 et 249 salariés</c:v>
                </c:pt>
                <c:pt idx="3">
                  <c:v>Moins de 50 salariés</c:v>
                </c:pt>
              </c:strCache>
            </c:strRef>
          </c:cat>
          <c:val>
            <c:numRef>
              <c:f>'Figure 5'!$H$4:$H$7</c:f>
              <c:numCache>
                <c:formatCode>#,##0</c:formatCode>
                <c:ptCount val="4"/>
                <c:pt idx="0">
                  <c:v>-4440729</c:v>
                </c:pt>
                <c:pt idx="1">
                  <c:v>-631518</c:v>
                </c:pt>
                <c:pt idx="2">
                  <c:v>-765380</c:v>
                </c:pt>
                <c:pt idx="3">
                  <c:v>-3043831</c:v>
                </c:pt>
              </c:numCache>
            </c:numRef>
          </c:val>
          <c:extLst>
            <c:ext xmlns:c16="http://schemas.microsoft.com/office/drawing/2014/chart" uri="{C3380CC4-5D6E-409C-BE32-E72D297353CC}">
              <c16:uniqueId val="{00000000-BFA8-42BC-A106-C81B35A39BD4}"/>
            </c:ext>
          </c:extLst>
        </c:ser>
        <c:ser>
          <c:idx val="0"/>
          <c:order val="1"/>
          <c:tx>
            <c:strRef>
              <c:f>'Figure 5'!$G$3</c:f>
              <c:strCache>
                <c:ptCount val="1"/>
                <c:pt idx="0">
                  <c:v>Effectifs demandé en DAP</c:v>
                </c:pt>
              </c:strCache>
            </c:strRef>
          </c:tx>
          <c:invertIfNegative val="0"/>
          <c:cat>
            <c:strRef>
              <c:f>'Figure 5'!$F$4:$F$7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10720447</c:v>
                </c:pt>
                <c:pt idx="1">
                  <c:v>3623926</c:v>
                </c:pt>
                <c:pt idx="2">
                  <c:v>2144051</c:v>
                </c:pt>
                <c:pt idx="3">
                  <c:v>4952470</c:v>
                </c:pt>
              </c:numCache>
            </c:numRef>
          </c:val>
          <c:extLst>
            <c:ext xmlns:c16="http://schemas.microsoft.com/office/drawing/2014/chart" uri="{C3380CC4-5D6E-409C-BE32-E72D297353CC}">
              <c16:uniqueId val="{00000001-BFA8-42BC-A106-C81B35A39BD4}"/>
            </c:ext>
          </c:extLst>
        </c:ser>
        <c:dLbls>
          <c:showLegendKey val="0"/>
          <c:showVal val="0"/>
          <c:showCatName val="0"/>
          <c:showSerName val="0"/>
          <c:showPercent val="0"/>
          <c:showBubbleSize val="0"/>
        </c:dLbls>
        <c:gapWidth val="150"/>
        <c:overlap val="100"/>
        <c:axId val="105168896"/>
        <c:axId val="105170816"/>
      </c:barChart>
      <c:catAx>
        <c:axId val="105168896"/>
        <c:scaling>
          <c:orientation val="minMax"/>
        </c:scaling>
        <c:delete val="0"/>
        <c:axPos val="l"/>
        <c:numFmt formatCode="General" sourceLinked="0"/>
        <c:majorTickMark val="none"/>
        <c:minorTickMark val="none"/>
        <c:tickLblPos val="low"/>
        <c:crossAx val="105170816"/>
        <c:crosses val="autoZero"/>
        <c:auto val="1"/>
        <c:lblAlgn val="ctr"/>
        <c:lblOffset val="100"/>
        <c:noMultiLvlLbl val="0"/>
      </c:catAx>
      <c:valAx>
        <c:axId val="105170816"/>
        <c:scaling>
          <c:orientation val="minMax"/>
        </c:scaling>
        <c:delete val="0"/>
        <c:axPos val="b"/>
        <c:majorGridlines/>
        <c:numFmt formatCode="#,##0;[Black]#,##0" sourceLinked="0"/>
        <c:majorTickMark val="out"/>
        <c:minorTickMark val="none"/>
        <c:tickLblPos val="nextTo"/>
        <c:crossAx val="10516889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6'!$I$3</c:f>
              <c:strCache>
                <c:ptCount val="1"/>
                <c:pt idx="0">
                  <c:v>Effectif en DI</c:v>
                </c:pt>
              </c:strCache>
            </c:strRef>
          </c:tx>
          <c:spPr>
            <a:solidFill>
              <a:schemeClr val="accent2"/>
            </a:solidFill>
            <a:ln>
              <a:noFill/>
            </a:ln>
            <a:effectLst/>
          </c:spPr>
          <c:invertIfNegative val="0"/>
          <c:cat>
            <c:strRef>
              <c:f>'Figure 6'!$G$4:$G$20</c:f>
              <c:strCache>
                <c:ptCount val="17"/>
                <c:pt idx="0">
                  <c:v>Cokéfaction et raffinage</c:v>
                </c:pt>
                <c:pt idx="1">
                  <c:v>Agriculture, sylviculture et pêche</c:v>
                </c:pt>
                <c:pt idx="2">
                  <c:v>Activités immobilières</c:v>
                </c:pt>
                <c:pt idx="3">
                  <c:v>Extraction, énergie, eau, gestion des déchets et dépollution</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6'!$I$4:$I$20</c:f>
              <c:numCache>
                <c:formatCode>#,##0</c:formatCode>
                <c:ptCount val="17"/>
                <c:pt idx="0">
                  <c:v>157</c:v>
                </c:pt>
                <c:pt idx="1">
                  <c:v>18389</c:v>
                </c:pt>
                <c:pt idx="2">
                  <c:v>53826</c:v>
                </c:pt>
                <c:pt idx="3">
                  <c:v>23472</c:v>
                </c:pt>
                <c:pt idx="4">
                  <c:v>53031</c:v>
                </c:pt>
                <c:pt idx="5">
                  <c:v>76983</c:v>
                </c:pt>
                <c:pt idx="6">
                  <c:v>48226</c:v>
                </c:pt>
                <c:pt idx="7">
                  <c:v>34468</c:v>
                </c:pt>
                <c:pt idx="8">
                  <c:v>76506</c:v>
                </c:pt>
                <c:pt idx="9">
                  <c:v>331266</c:v>
                </c:pt>
                <c:pt idx="10">
                  <c:v>319988</c:v>
                </c:pt>
                <c:pt idx="11">
                  <c:v>190266</c:v>
                </c:pt>
                <c:pt idx="12">
                  <c:v>324264</c:v>
                </c:pt>
                <c:pt idx="13">
                  <c:v>704680</c:v>
                </c:pt>
                <c:pt idx="14">
                  <c:v>699851</c:v>
                </c:pt>
                <c:pt idx="15">
                  <c:v>817303</c:v>
                </c:pt>
                <c:pt idx="16">
                  <c:v>668053</c:v>
                </c:pt>
              </c:numCache>
            </c:numRef>
          </c:val>
          <c:extLst>
            <c:ext xmlns:c16="http://schemas.microsoft.com/office/drawing/2014/chart" uri="{C3380CC4-5D6E-409C-BE32-E72D297353CC}">
              <c16:uniqueId val="{00000000-1357-4EED-9B79-A1C2815DE4E9}"/>
            </c:ext>
          </c:extLst>
        </c:ser>
        <c:ser>
          <c:idx val="0"/>
          <c:order val="1"/>
          <c:tx>
            <c:strRef>
              <c:f>'Figure 6'!$H$3</c:f>
              <c:strCache>
                <c:ptCount val="1"/>
                <c:pt idx="0">
                  <c:v>Effectif demandé en DAP</c:v>
                </c:pt>
              </c:strCache>
            </c:strRef>
          </c:tx>
          <c:spPr>
            <a:solidFill>
              <a:schemeClr val="accent1"/>
            </a:solidFill>
            <a:ln>
              <a:noFill/>
            </a:ln>
            <a:effectLst/>
          </c:spPr>
          <c:invertIfNegative val="0"/>
          <c:cat>
            <c:strRef>
              <c:f>'Figure 6'!$G$4:$G$20</c:f>
              <c:strCache>
                <c:ptCount val="17"/>
                <c:pt idx="0">
                  <c:v>Cokéfaction et raffinage</c:v>
                </c:pt>
                <c:pt idx="1">
                  <c:v>Agriculture, sylviculture et pêche</c:v>
                </c:pt>
                <c:pt idx="2">
                  <c:v>Activités immobilières</c:v>
                </c:pt>
                <c:pt idx="3">
                  <c:v>Extraction, énergie, eau, gestion des déchets et dépollution</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6'!$H$4:$H$20</c:f>
              <c:numCache>
                <c:formatCode>#,##0</c:formatCode>
                <c:ptCount val="17"/>
                <c:pt idx="0">
                  <c:v>1366</c:v>
                </c:pt>
                <c:pt idx="1">
                  <c:v>43498</c:v>
                </c:pt>
                <c:pt idx="2">
                  <c:v>105905</c:v>
                </c:pt>
                <c:pt idx="3">
                  <c:v>106396</c:v>
                </c:pt>
                <c:pt idx="4">
                  <c:v>118117</c:v>
                </c:pt>
                <c:pt idx="5">
                  <c:v>204884</c:v>
                </c:pt>
                <c:pt idx="6">
                  <c:v>238425</c:v>
                </c:pt>
                <c:pt idx="7">
                  <c:v>265337</c:v>
                </c:pt>
                <c:pt idx="8">
                  <c:v>278948</c:v>
                </c:pt>
                <c:pt idx="9">
                  <c:v>580325</c:v>
                </c:pt>
                <c:pt idx="10">
                  <c:v>770467</c:v>
                </c:pt>
                <c:pt idx="11">
                  <c:v>868959</c:v>
                </c:pt>
                <c:pt idx="12">
                  <c:v>899719</c:v>
                </c:pt>
                <c:pt idx="13">
                  <c:v>1023658</c:v>
                </c:pt>
                <c:pt idx="14">
                  <c:v>1287162</c:v>
                </c:pt>
                <c:pt idx="15">
                  <c:v>1751327</c:v>
                </c:pt>
                <c:pt idx="16">
                  <c:v>2175954</c:v>
                </c:pt>
              </c:numCache>
            </c:numRef>
          </c:val>
          <c:extLst>
            <c:ext xmlns:c16="http://schemas.microsoft.com/office/drawing/2014/chart" uri="{C3380CC4-5D6E-409C-BE32-E72D297353CC}">
              <c16:uniqueId val="{00000001-1357-4EED-9B79-A1C2815DE4E9}"/>
            </c:ext>
          </c:extLst>
        </c:ser>
        <c:dLbls>
          <c:showLegendKey val="0"/>
          <c:showVal val="0"/>
          <c:showCatName val="0"/>
          <c:showSerName val="0"/>
          <c:showPercent val="0"/>
          <c:showBubbleSize val="0"/>
        </c:dLbls>
        <c:gapWidth val="182"/>
        <c:axId val="28925952"/>
        <c:axId val="28927488"/>
      </c:barChart>
      <c:catAx>
        <c:axId val="28925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27488"/>
        <c:crosses val="autoZero"/>
        <c:auto val="1"/>
        <c:lblAlgn val="ctr"/>
        <c:lblOffset val="100"/>
        <c:tickLblSkip val="1"/>
        <c:noMultiLvlLbl val="0"/>
      </c:catAx>
      <c:valAx>
        <c:axId val="289274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25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3925077547E-2"/>
          <c:w val="0.89232703373539102"/>
          <c:h val="0.79423000696341528"/>
        </c:manualLayout>
      </c:layout>
      <c:lineChart>
        <c:grouping val="standard"/>
        <c:varyColors val="0"/>
        <c:ser>
          <c:idx val="0"/>
          <c:order val="0"/>
          <c:tx>
            <c:strRef>
              <c:f>'Figure 8 '!$B$26</c:f>
              <c:strCache>
                <c:ptCount val="1"/>
                <c:pt idx="0">
                  <c:v>2018</c:v>
                </c:pt>
              </c:strCache>
            </c:strRef>
          </c:tx>
          <c:spPr>
            <a:ln w="28575" cap="rnd">
              <a:solidFill>
                <a:schemeClr val="accent3"/>
              </a:solidFill>
              <a:round/>
            </a:ln>
            <a:effectLst/>
          </c:spPr>
          <c:marker>
            <c:symbol val="none"/>
          </c:marker>
          <c:cat>
            <c:strRef>
              <c:f>'Figure 8 '!$A$27:$A$42</c:f>
              <c:strCache>
                <c:ptCount val="16"/>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pt idx="14">
                  <c:v>12 - 18 avril*</c:v>
                </c:pt>
                <c:pt idx="15">
                  <c:v>19 - 25 avril*</c:v>
                </c:pt>
              </c:strCache>
            </c:strRef>
          </c:cat>
          <c:val>
            <c:numRef>
              <c:f>'Figure 8 '!$B$27:$B$42</c:f>
              <c:numCache>
                <c:formatCode>#,##0</c:formatCode>
                <c:ptCount val="16"/>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numCache>
            </c:numRef>
          </c:val>
          <c:smooth val="0"/>
          <c:extLst>
            <c:ext xmlns:c16="http://schemas.microsoft.com/office/drawing/2014/chart" uri="{C3380CC4-5D6E-409C-BE32-E72D297353CC}">
              <c16:uniqueId val="{00000000-AC77-432A-B68D-A0C02B672331}"/>
            </c:ext>
          </c:extLst>
        </c:ser>
        <c:ser>
          <c:idx val="1"/>
          <c:order val="1"/>
          <c:tx>
            <c:strRef>
              <c:f>'Figure 8 '!$C$26</c:f>
              <c:strCache>
                <c:ptCount val="1"/>
                <c:pt idx="0">
                  <c:v>2019</c:v>
                </c:pt>
              </c:strCache>
            </c:strRef>
          </c:tx>
          <c:spPr>
            <a:ln w="28575" cap="rnd">
              <a:solidFill>
                <a:srgbClr val="0E4194"/>
              </a:solidFill>
              <a:round/>
            </a:ln>
            <a:effectLst/>
          </c:spPr>
          <c:marker>
            <c:symbol val="none"/>
          </c:marker>
          <c:cat>
            <c:strRef>
              <c:f>'Figure 8 '!$A$27:$A$42</c:f>
              <c:strCache>
                <c:ptCount val="16"/>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pt idx="14">
                  <c:v>12 - 18 avril*</c:v>
                </c:pt>
                <c:pt idx="15">
                  <c:v>19 - 25 avril*</c:v>
                </c:pt>
              </c:strCache>
            </c:strRef>
          </c:cat>
          <c:val>
            <c:numRef>
              <c:f>'Figure 8 '!$C$27:$C$42</c:f>
              <c:numCache>
                <c:formatCode>#,##0</c:formatCode>
                <c:ptCount val="16"/>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numCache>
            </c:numRef>
          </c:val>
          <c:smooth val="0"/>
          <c:extLst>
            <c:ext xmlns:c16="http://schemas.microsoft.com/office/drawing/2014/chart" uri="{C3380CC4-5D6E-409C-BE32-E72D297353CC}">
              <c16:uniqueId val="{00000001-AC77-432A-B68D-A0C02B672331}"/>
            </c:ext>
          </c:extLst>
        </c:ser>
        <c:ser>
          <c:idx val="2"/>
          <c:order val="2"/>
          <c:tx>
            <c:strRef>
              <c:f>'Figure 8 '!$D$26</c:f>
              <c:strCache>
                <c:ptCount val="1"/>
                <c:pt idx="0">
                  <c:v>2020</c:v>
                </c:pt>
              </c:strCache>
            </c:strRef>
          </c:tx>
          <c:spPr>
            <a:ln w="28575" cap="rnd">
              <a:solidFill>
                <a:srgbClr val="EA148C"/>
              </a:solidFill>
              <a:round/>
            </a:ln>
            <a:effectLst/>
          </c:spPr>
          <c:marker>
            <c:symbol val="none"/>
          </c:marker>
          <c:cat>
            <c:strRef>
              <c:f>'Figure 8 '!$A$27:$A$42</c:f>
              <c:strCache>
                <c:ptCount val="16"/>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pt idx="14">
                  <c:v>12 - 18 avril*</c:v>
                </c:pt>
                <c:pt idx="15">
                  <c:v>19 - 25 avril*</c:v>
                </c:pt>
              </c:strCache>
            </c:strRef>
          </c:cat>
          <c:val>
            <c:numRef>
              <c:f>'Figure 8 '!$D$27:$D$42</c:f>
              <c:numCache>
                <c:formatCode>#,##0</c:formatCode>
                <c:ptCount val="16"/>
                <c:pt idx="0">
                  <c:v>113506</c:v>
                </c:pt>
                <c:pt idx="1">
                  <c:v>102407</c:v>
                </c:pt>
                <c:pt idx="2">
                  <c:v>100966</c:v>
                </c:pt>
                <c:pt idx="3">
                  <c:v>96042</c:v>
                </c:pt>
                <c:pt idx="4">
                  <c:v>90495</c:v>
                </c:pt>
                <c:pt idx="5">
                  <c:v>75523</c:v>
                </c:pt>
                <c:pt idx="6">
                  <c:v>93003</c:v>
                </c:pt>
                <c:pt idx="7">
                  <c:v>86699</c:v>
                </c:pt>
                <c:pt idx="8">
                  <c:v>96119</c:v>
                </c:pt>
                <c:pt idx="9">
                  <c:v>82690</c:v>
                </c:pt>
                <c:pt idx="10">
                  <c:v>117673</c:v>
                </c:pt>
                <c:pt idx="11">
                  <c:v>91764</c:v>
                </c:pt>
                <c:pt idx="12">
                  <c:v>105802</c:v>
                </c:pt>
                <c:pt idx="13">
                  <c:v>73061</c:v>
                </c:pt>
                <c:pt idx="14">
                  <c:v>81593</c:v>
                </c:pt>
                <c:pt idx="15">
                  <c:v>66045</c:v>
                </c:pt>
              </c:numCache>
            </c:numRef>
          </c:val>
          <c:smooth val="0"/>
          <c:extLst>
            <c:ext xmlns:c16="http://schemas.microsoft.com/office/drawing/2014/chart" uri="{C3380CC4-5D6E-409C-BE32-E72D297353CC}">
              <c16:uniqueId val="{00000002-AC77-432A-B68D-A0C02B672331}"/>
            </c:ext>
          </c:extLst>
        </c:ser>
        <c:dLbls>
          <c:showLegendKey val="0"/>
          <c:showVal val="0"/>
          <c:showCatName val="0"/>
          <c:showSerName val="0"/>
          <c:showPercent val="0"/>
          <c:showBubbleSize val="0"/>
        </c:dLbls>
        <c:smooth val="0"/>
        <c:axId val="28987776"/>
        <c:axId val="28989312"/>
      </c:lineChart>
      <c:catAx>
        <c:axId val="28987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89312"/>
        <c:crosses val="autoZero"/>
        <c:auto val="1"/>
        <c:lblAlgn val="ctr"/>
        <c:lblOffset val="100"/>
        <c:noMultiLvlLbl val="0"/>
      </c:catAx>
      <c:valAx>
        <c:axId val="28989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87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2019</c:v>
                </c:pt>
              </c:strCache>
            </c:strRef>
          </c:tx>
          <c:spPr>
            <a:solidFill>
              <a:schemeClr val="accent1"/>
            </a:solidFill>
            <a:ln>
              <a:noFill/>
            </a:ln>
            <a:effectLst/>
          </c:spPr>
          <c:invertIfNegative val="0"/>
          <c:cat>
            <c:strRef>
              <c:f>'Figure 9'!$A$4:$A$21</c:f>
              <c:strCache>
                <c:ptCount val="18"/>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strCache>
            </c:strRef>
          </c:cat>
          <c:val>
            <c:numRef>
              <c:f>'Figure 9'!$B$4:$B$21</c:f>
              <c:numCache>
                <c:formatCode>_-* #\ ##0\ _€_-;\-* #\ ##0\ _€_-;_-* "-"??\ _€_-;_-@_-</c:formatCode>
                <c:ptCount val="18"/>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numCache>
            </c:numRef>
          </c:val>
          <c:extLst>
            <c:ext xmlns:c16="http://schemas.microsoft.com/office/drawing/2014/chart" uri="{C3380CC4-5D6E-409C-BE32-E72D297353CC}">
              <c16:uniqueId val="{00000000-7AA9-40B8-AD3B-83F07023212E}"/>
            </c:ext>
          </c:extLst>
        </c:ser>
        <c:ser>
          <c:idx val="1"/>
          <c:order val="1"/>
          <c:tx>
            <c:strRef>
              <c:f>'Figure 9'!$C$3</c:f>
              <c:strCache>
                <c:ptCount val="1"/>
                <c:pt idx="0">
                  <c:v>2020</c:v>
                </c:pt>
              </c:strCache>
            </c:strRef>
          </c:tx>
          <c:spPr>
            <a:solidFill>
              <a:schemeClr val="accent2"/>
            </a:solidFill>
            <a:ln>
              <a:noFill/>
            </a:ln>
            <a:effectLst/>
          </c:spPr>
          <c:invertIfNegative val="0"/>
          <c:cat>
            <c:strRef>
              <c:f>'Figure 9'!$A$4:$A$21</c:f>
              <c:strCache>
                <c:ptCount val="18"/>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strCache>
            </c:strRef>
          </c:cat>
          <c:val>
            <c:numRef>
              <c:f>'Figure 9'!$C$4:$C$21</c:f>
              <c:numCache>
                <c:formatCode>_-* #\ ##0\ _€_-;\-* #\ ##0\ _€_-;_-* "-"??\ _€_-;_-@_-</c:formatCode>
                <c:ptCount val="18"/>
                <c:pt idx="0">
                  <c:v>16013</c:v>
                </c:pt>
                <c:pt idx="1">
                  <c:v>7939</c:v>
                </c:pt>
                <c:pt idx="2">
                  <c:v>12246</c:v>
                </c:pt>
                <c:pt idx="3">
                  <c:v>16406</c:v>
                </c:pt>
                <c:pt idx="4">
                  <c:v>17979</c:v>
                </c:pt>
                <c:pt idx="5">
                  <c:v>17775</c:v>
                </c:pt>
                <c:pt idx="6">
                  <c:v>18536</c:v>
                </c:pt>
                <c:pt idx="7">
                  <c:v>19809</c:v>
                </c:pt>
                <c:pt idx="8">
                  <c:v>17453</c:v>
                </c:pt>
                <c:pt idx="9">
                  <c:v>13956</c:v>
                </c:pt>
                <c:pt idx="10">
                  <c:v>23350</c:v>
                </c:pt>
                <c:pt idx="11">
                  <c:v>7335</c:v>
                </c:pt>
                <c:pt idx="12">
                  <c:v>5356</c:v>
                </c:pt>
                <c:pt idx="13">
                  <c:v>4890</c:v>
                </c:pt>
                <c:pt idx="14">
                  <c:v>4514</c:v>
                </c:pt>
                <c:pt idx="15">
                  <c:v>4299</c:v>
                </c:pt>
                <c:pt idx="16">
                  <c:v>6384</c:v>
                </c:pt>
                <c:pt idx="17">
                  <c:v>5862</c:v>
                </c:pt>
              </c:numCache>
            </c:numRef>
          </c:val>
          <c:extLst>
            <c:ext xmlns:c16="http://schemas.microsoft.com/office/drawing/2014/chart" uri="{C3380CC4-5D6E-409C-BE32-E72D297353CC}">
              <c16:uniqueId val="{00000001-7AA9-40B8-AD3B-83F07023212E}"/>
            </c:ext>
          </c:extLst>
        </c:ser>
        <c:dLbls>
          <c:showLegendKey val="0"/>
          <c:showVal val="0"/>
          <c:showCatName val="0"/>
          <c:showSerName val="0"/>
          <c:showPercent val="0"/>
          <c:showBubbleSize val="0"/>
        </c:dLbls>
        <c:gapWidth val="219"/>
        <c:axId val="40374272"/>
        <c:axId val="40375808"/>
      </c:barChart>
      <c:catAx>
        <c:axId val="40374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375808"/>
        <c:crosses val="autoZero"/>
        <c:auto val="1"/>
        <c:lblAlgn val="ctr"/>
        <c:lblOffset val="100"/>
        <c:noMultiLvlLbl val="0"/>
      </c:catAx>
      <c:valAx>
        <c:axId val="4037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7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10'!$B$3</c:f>
              <c:strCache>
                <c:ptCount val="1"/>
                <c:pt idx="0">
                  <c:v>2019</c:v>
                </c:pt>
              </c:strCache>
            </c:strRef>
          </c:tx>
          <c:spPr>
            <a:ln w="28575" cap="rnd">
              <a:solidFill>
                <a:schemeClr val="accent1"/>
              </a:solidFill>
              <a:round/>
            </a:ln>
            <a:effectLst/>
          </c:spPr>
          <c:marker>
            <c:symbol val="none"/>
          </c:marker>
          <c:cat>
            <c:strRef>
              <c:f>'Figure 10'!$A$4:$A$21</c:f>
              <c:strCache>
                <c:ptCount val="18"/>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strCache>
            </c:strRef>
          </c:cat>
          <c:val>
            <c:numRef>
              <c:f>'Figure 10'!$B$4:$B$21</c:f>
              <c:numCache>
                <c:formatCode>_-* #\ ##0\ _€_-;\-* #\ ##0\ _€_-;_-* "-"??\ _€_-;_-@_-</c:formatCode>
                <c:ptCount val="18"/>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numCache>
            </c:numRef>
          </c:val>
          <c:smooth val="0"/>
          <c:extLst>
            <c:ext xmlns:c16="http://schemas.microsoft.com/office/drawing/2014/chart" uri="{C3380CC4-5D6E-409C-BE32-E72D297353CC}">
              <c16:uniqueId val="{00000000-2685-4D55-9019-7CC9BFD5CE62}"/>
            </c:ext>
          </c:extLst>
        </c:ser>
        <c:ser>
          <c:idx val="1"/>
          <c:order val="1"/>
          <c:tx>
            <c:strRef>
              <c:f>'Figure 10'!$C$3</c:f>
              <c:strCache>
                <c:ptCount val="1"/>
                <c:pt idx="0">
                  <c:v>2020</c:v>
                </c:pt>
              </c:strCache>
            </c:strRef>
          </c:tx>
          <c:spPr>
            <a:ln w="28575" cap="rnd">
              <a:solidFill>
                <a:schemeClr val="accent2"/>
              </a:solidFill>
              <a:round/>
            </a:ln>
            <a:effectLst/>
          </c:spPr>
          <c:marker>
            <c:symbol val="none"/>
          </c:marker>
          <c:cat>
            <c:strRef>
              <c:f>'Figure 10'!$A$4:$A$21</c:f>
              <c:strCache>
                <c:ptCount val="18"/>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strCache>
            </c:strRef>
          </c:cat>
          <c:val>
            <c:numRef>
              <c:f>'Figure 10'!$C$4:$C$21</c:f>
              <c:numCache>
                <c:formatCode>_-* #\ ##0\ _€_-;\-* #\ ##0\ _€_-;_-* "-"??\ _€_-;_-@_-</c:formatCode>
                <c:ptCount val="18"/>
                <c:pt idx="0">
                  <c:v>2097</c:v>
                </c:pt>
                <c:pt idx="1">
                  <c:v>1370</c:v>
                </c:pt>
                <c:pt idx="2">
                  <c:v>1015</c:v>
                </c:pt>
                <c:pt idx="3">
                  <c:v>1537</c:v>
                </c:pt>
                <c:pt idx="4">
                  <c:v>2246</c:v>
                </c:pt>
                <c:pt idx="5">
                  <c:v>1152</c:v>
                </c:pt>
                <c:pt idx="6">
                  <c:v>981</c:v>
                </c:pt>
                <c:pt idx="7">
                  <c:v>901</c:v>
                </c:pt>
                <c:pt idx="8">
                  <c:v>2149</c:v>
                </c:pt>
                <c:pt idx="9">
                  <c:v>1260</c:v>
                </c:pt>
                <c:pt idx="10">
                  <c:v>977</c:v>
                </c:pt>
                <c:pt idx="11">
                  <c:v>654</c:v>
                </c:pt>
                <c:pt idx="12">
                  <c:v>316</c:v>
                </c:pt>
                <c:pt idx="13">
                  <c:v>1161</c:v>
                </c:pt>
                <c:pt idx="14">
                  <c:v>344</c:v>
                </c:pt>
                <c:pt idx="15">
                  <c:v>399</c:v>
                </c:pt>
                <c:pt idx="16">
                  <c:v>253</c:v>
                </c:pt>
                <c:pt idx="17">
                  <c:v>440</c:v>
                </c:pt>
              </c:numCache>
            </c:numRef>
          </c:val>
          <c:smooth val="0"/>
          <c:extLst>
            <c:ext xmlns:c16="http://schemas.microsoft.com/office/drawing/2014/chart" uri="{C3380CC4-5D6E-409C-BE32-E72D297353CC}">
              <c16:uniqueId val="{00000001-2685-4D55-9019-7CC9BFD5CE62}"/>
            </c:ext>
          </c:extLst>
        </c:ser>
        <c:dLbls>
          <c:showLegendKey val="0"/>
          <c:showVal val="0"/>
          <c:showCatName val="0"/>
          <c:showSerName val="0"/>
          <c:showPercent val="0"/>
          <c:showBubbleSize val="0"/>
        </c:dLbls>
        <c:smooth val="0"/>
        <c:axId val="40397440"/>
        <c:axId val="40399232"/>
      </c:lineChart>
      <c:catAx>
        <c:axId val="40397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0399232"/>
        <c:crosses val="autoZero"/>
        <c:auto val="1"/>
        <c:lblAlgn val="ctr"/>
        <c:lblOffset val="100"/>
        <c:noMultiLvlLbl val="0"/>
      </c:catAx>
      <c:valAx>
        <c:axId val="40399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397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11'!$B$2:$B$3</c:f>
              <c:strCache>
                <c:ptCount val="2"/>
                <c:pt idx="1">
                  <c:v>2020</c:v>
                </c:pt>
              </c:strCache>
            </c:strRef>
          </c:tx>
          <c:spPr>
            <a:ln w="28575" cap="rnd">
              <a:solidFill>
                <a:schemeClr val="accent1"/>
              </a:solidFill>
              <a:round/>
            </a:ln>
            <a:effectLst/>
          </c:spPr>
          <c:marker>
            <c:symbol val="none"/>
          </c:marker>
          <c:cat>
            <c:strRef>
              <c:f>'Figure 11'!$A$4:$A$19</c:f>
              <c:strCache>
                <c:ptCount val="16"/>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strCache>
            </c:strRef>
          </c:cat>
          <c:val>
            <c:numRef>
              <c:f>'Figure 11'!$B$4:$B$19</c:f>
              <c:numCache>
                <c:formatCode>_-* #\ ##0\ _€_-;\-* #\ ##0\ _€_-;_-* "-"??\ _€_-;_-@_-</c:formatCode>
                <c:ptCount val="16"/>
                <c:pt idx="0">
                  <c:v>188</c:v>
                </c:pt>
                <c:pt idx="1">
                  <c:v>396</c:v>
                </c:pt>
                <c:pt idx="2">
                  <c:v>464</c:v>
                </c:pt>
                <c:pt idx="3">
                  <c:v>444</c:v>
                </c:pt>
                <c:pt idx="4">
                  <c:v>531</c:v>
                </c:pt>
                <c:pt idx="5">
                  <c:v>664</c:v>
                </c:pt>
                <c:pt idx="6">
                  <c:v>581</c:v>
                </c:pt>
                <c:pt idx="7">
                  <c:v>676</c:v>
                </c:pt>
                <c:pt idx="8">
                  <c:v>610</c:v>
                </c:pt>
                <c:pt idx="9">
                  <c:v>703</c:v>
                </c:pt>
                <c:pt idx="10">
                  <c:v>813</c:v>
                </c:pt>
                <c:pt idx="11">
                  <c:v>510</c:v>
                </c:pt>
                <c:pt idx="12">
                  <c:v>348</c:v>
                </c:pt>
                <c:pt idx="13">
                  <c:v>405</c:v>
                </c:pt>
                <c:pt idx="14">
                  <c:v>199</c:v>
                </c:pt>
                <c:pt idx="15">
                  <c:v>215</c:v>
                </c:pt>
              </c:numCache>
            </c:numRef>
          </c:val>
          <c:smooth val="0"/>
          <c:extLst>
            <c:ext xmlns:c16="http://schemas.microsoft.com/office/drawing/2014/chart" uri="{C3380CC4-5D6E-409C-BE32-E72D297353CC}">
              <c16:uniqueId val="{00000000-DC65-428F-BAE3-752EB9743085}"/>
            </c:ext>
          </c:extLst>
        </c:ser>
        <c:dLbls>
          <c:showLegendKey val="0"/>
          <c:showVal val="0"/>
          <c:showCatName val="0"/>
          <c:showSerName val="0"/>
          <c:showPercent val="0"/>
          <c:showBubbleSize val="0"/>
        </c:dLbls>
        <c:smooth val="0"/>
        <c:axId val="40461440"/>
        <c:axId val="40462976"/>
      </c:lineChart>
      <c:catAx>
        <c:axId val="4046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62976"/>
        <c:crosses val="autoZero"/>
        <c:auto val="1"/>
        <c:lblAlgn val="ctr"/>
        <c:lblOffset val="100"/>
        <c:noMultiLvlLbl val="0"/>
      </c:catAx>
      <c:valAx>
        <c:axId val="40462976"/>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614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aseline="0"/>
              <a:t>Nombres d'offres postées en ligne </a:t>
            </a:r>
          </a:p>
          <a:p>
            <a:pPr>
              <a:defRPr sz="1200"/>
            </a:pPr>
            <a:r>
              <a:rPr lang="fr-FR" sz="1200" baseline="0"/>
              <a:t>(indice 100, semaine du 9 au 15 mars, avant confinement)</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rgbClr val="0E4194"/>
              </a:solidFill>
              <a:round/>
            </a:ln>
            <a:effectLst/>
          </c:spPr>
          <c:marker>
            <c:symbol val="none"/>
          </c:marker>
          <c:cat>
            <c:strRef>
              <c:f>'Figure 12'!$A$3:$A$16</c:f>
              <c:strCache>
                <c:ptCount val="14"/>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strCache>
            </c:strRef>
          </c:cat>
          <c:val>
            <c:numRef>
              <c:f>'Figure 12'!$B$3:$B$16</c:f>
              <c:numCache>
                <c:formatCode>0</c:formatCode>
                <c:ptCount val="14"/>
                <c:pt idx="0">
                  <c:v>95.184725194152236</c:v>
                </c:pt>
                <c:pt idx="1">
                  <c:v>104.6476828921576</c:v>
                </c:pt>
                <c:pt idx="2">
                  <c:v>110.44157476544613</c:v>
                </c:pt>
                <c:pt idx="3">
                  <c:v>120.4312499064776</c:v>
                </c:pt>
                <c:pt idx="4">
                  <c:v>97.756961798021806</c:v>
                </c:pt>
                <c:pt idx="5">
                  <c:v>108.05189363898909</c:v>
                </c:pt>
                <c:pt idx="6">
                  <c:v>100</c:v>
                </c:pt>
                <c:pt idx="7">
                  <c:v>72.924927800805051</c:v>
                </c:pt>
                <c:pt idx="8">
                  <c:v>59.964985260889733</c:v>
                </c:pt>
                <c:pt idx="9">
                  <c:v>68.123120202307391</c:v>
                </c:pt>
                <c:pt idx="10">
                  <c:v>62.69134657109938</c:v>
                </c:pt>
                <c:pt idx="11">
                  <c:v>59.915605500606048</c:v>
                </c:pt>
                <c:pt idx="12">
                  <c:v>70.271887952834845</c:v>
                </c:pt>
                <c:pt idx="13">
                  <c:v>54</c:v>
                </c:pt>
              </c:numCache>
            </c:numRef>
          </c:val>
          <c:smooth val="0"/>
          <c:extLst>
            <c:ext xmlns:c16="http://schemas.microsoft.com/office/drawing/2014/chart" uri="{C3380CC4-5D6E-409C-BE32-E72D297353CC}">
              <c16:uniqueId val="{00000000-E690-4BBF-A0B6-962295FB3971}"/>
            </c:ext>
          </c:extLst>
        </c:ser>
        <c:dLbls>
          <c:showLegendKey val="0"/>
          <c:showVal val="0"/>
          <c:showCatName val="0"/>
          <c:showSerName val="0"/>
          <c:showPercent val="0"/>
          <c:showBubbleSize val="0"/>
        </c:dLbls>
        <c:smooth val="0"/>
        <c:axId val="40483456"/>
        <c:axId val="40485248"/>
      </c:lineChart>
      <c:catAx>
        <c:axId val="40483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85248"/>
        <c:crosses val="autoZero"/>
        <c:auto val="1"/>
        <c:lblAlgn val="ctr"/>
        <c:lblOffset val="100"/>
        <c:noMultiLvlLbl val="0"/>
      </c:catAx>
      <c:valAx>
        <c:axId val="4048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8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57150</xdr:colOff>
      <xdr:row>3</xdr:row>
      <xdr:rowOff>57148</xdr:rowOff>
    </xdr:from>
    <xdr:to>
      <xdr:col>13</xdr:col>
      <xdr:colOff>476250</xdr:colOff>
      <xdr:row>25</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xdr:colOff>
      <xdr:row>3</xdr:row>
      <xdr:rowOff>6</xdr:rowOff>
    </xdr:from>
    <xdr:to>
      <xdr:col>12</xdr:col>
      <xdr:colOff>752474</xdr:colOff>
      <xdr:row>19</xdr:row>
      <xdr:rowOff>180976</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195261</xdr:colOff>
      <xdr:row>1</xdr:row>
      <xdr:rowOff>190499</xdr:rowOff>
    </xdr:from>
    <xdr:to>
      <xdr:col>13</xdr:col>
      <xdr:colOff>190500</xdr:colOff>
      <xdr:row>27</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342900</xdr:colOff>
      <xdr:row>3</xdr:row>
      <xdr:rowOff>228780</xdr:rowOff>
    </xdr:from>
    <xdr:ext cx="5981700" cy="4514490"/>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0100" y="762180"/>
          <a:ext cx="5981700" cy="451449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8</xdr:col>
      <xdr:colOff>742950</xdr:colOff>
      <xdr:row>3</xdr:row>
      <xdr:rowOff>133349</xdr:rowOff>
    </xdr:from>
    <xdr:to>
      <xdr:col>17</xdr:col>
      <xdr:colOff>294409</xdr:colOff>
      <xdr:row>20</xdr:row>
      <xdr:rowOff>65576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0.70368</cdr:y>
    </cdr:from>
    <cdr:to>
      <cdr:x>1</cdr:x>
      <cdr:y>0.70368</cdr:y>
    </cdr:to>
    <cdr:cxnSp macro="">
      <cdr:nvCxnSpPr>
        <cdr:cNvPr id="4" name="Connecteur droit 3"/>
        <cdr:cNvCxnSpPr/>
      </cdr:nvCxnSpPr>
      <cdr:spPr>
        <a:xfrm xmlns:a="http://schemas.openxmlformats.org/drawingml/2006/main">
          <a:off x="0" y="3331148"/>
          <a:ext cx="6238875"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9</xdr:col>
      <xdr:colOff>585107</xdr:colOff>
      <xdr:row>2</xdr:row>
      <xdr:rowOff>231321</xdr:rowOff>
    </xdr:from>
    <xdr:to>
      <xdr:col>20</xdr:col>
      <xdr:colOff>451756</xdr:colOff>
      <xdr:row>31</xdr:row>
      <xdr:rowOff>69396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114298</xdr:colOff>
      <xdr:row>15</xdr:row>
      <xdr:rowOff>180975</xdr:rowOff>
    </xdr:from>
    <xdr:to>
      <xdr:col>14</xdr:col>
      <xdr:colOff>57149</xdr:colOff>
      <xdr:row>37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22</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752475</xdr:colOff>
      <xdr:row>3</xdr:row>
      <xdr:rowOff>9525</xdr:rowOff>
    </xdr:from>
    <xdr:to>
      <xdr:col>13</xdr:col>
      <xdr:colOff>9525</xdr:colOff>
      <xdr:row>20</xdr:row>
      <xdr:rowOff>180976</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NNEES_SOURCES\FPIPJ\Brest\DEMANDES\TdB%20hebdo%20Covid\Historique_A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emi.monin\AppData\Local\Microsoft\Windows\INetCache\Content.Outlook\390M33B0\Dares_TDB_marche-travail_crise-sanitaire_0504_Annex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doc"/>
      <sheetName val="Figure 7"/>
    </sheetNames>
    <sheetDataSet>
      <sheetData sheetId="0"/>
      <sheetData sheetId="1">
        <row r="21">
          <cell r="E21">
            <v>13099</v>
          </cell>
        </row>
        <row r="22">
          <cell r="E22">
            <v>14207</v>
          </cell>
        </row>
      </sheetData>
      <sheetData sheetId="2">
        <row r="16">
          <cell r="B16">
            <v>6384</v>
          </cell>
        </row>
        <row r="17">
          <cell r="B17">
            <v>5862</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
      <sheetName val="Annexe 2"/>
      <sheetName val="Annexe 2_secret_stat"/>
    </sheetNames>
    <sheetDataSet>
      <sheetData sheetId="0"/>
      <sheetData sheetId="1">
        <row r="99">
          <cell r="C99">
            <v>1</v>
          </cell>
          <cell r="D99">
            <v>1</v>
          </cell>
          <cell r="E99">
            <v>9</v>
          </cell>
          <cell r="F99">
            <v>2281</v>
          </cell>
        </row>
        <row r="102">
          <cell r="C102">
            <v>7965</v>
          </cell>
          <cell r="D102">
            <v>7593</v>
          </cell>
          <cell r="E102">
            <v>49608</v>
          </cell>
          <cell r="F102">
            <v>21432047.870000042</v>
          </cell>
        </row>
        <row r="106">
          <cell r="C106">
            <v>139</v>
          </cell>
          <cell r="D106">
            <v>129</v>
          </cell>
          <cell r="E106">
            <v>477</v>
          </cell>
          <cell r="F106">
            <v>92030.22</v>
          </cell>
        </row>
        <row r="108">
          <cell r="C108">
            <v>660</v>
          </cell>
          <cell r="D108">
            <v>652</v>
          </cell>
          <cell r="E108">
            <v>4462</v>
          </cell>
          <cell r="F108">
            <v>2276566.21</v>
          </cell>
        </row>
        <row r="109">
          <cell r="C109">
            <v>1124</v>
          </cell>
          <cell r="D109">
            <v>1101</v>
          </cell>
          <cell r="E109">
            <v>5746</v>
          </cell>
          <cell r="F109">
            <v>2656191.9500000002</v>
          </cell>
        </row>
      </sheetData>
      <sheetData sheetId="2"/>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L68"/>
  <sheetViews>
    <sheetView tabSelected="1" workbookViewId="0">
      <selection activeCell="A2" sqref="A2"/>
    </sheetView>
  </sheetViews>
  <sheetFormatPr baseColWidth="10" defaultColWidth="11.42578125" defaultRowHeight="11.25" x14ac:dyDescent="0.2"/>
  <cols>
    <col min="1" max="1" width="161" style="28" customWidth="1"/>
    <col min="2" max="16384" width="11.42578125" style="27"/>
  </cols>
  <sheetData>
    <row r="1" spans="1:3" s="66" customFormat="1" ht="34.5" customHeight="1" x14ac:dyDescent="0.25">
      <c r="A1" s="64" t="s">
        <v>76</v>
      </c>
      <c r="B1" s="65"/>
      <c r="C1" s="65"/>
    </row>
    <row r="2" spans="1:3" s="40" customFormat="1" ht="39" customHeight="1" x14ac:dyDescent="0.25">
      <c r="A2" s="64" t="s">
        <v>526</v>
      </c>
      <c r="B2" s="42"/>
      <c r="C2" s="42"/>
    </row>
    <row r="3" spans="1:3" s="58" customFormat="1" ht="14.25" customHeight="1" x14ac:dyDescent="0.25">
      <c r="A3" s="39" t="s">
        <v>87</v>
      </c>
    </row>
    <row r="4" spans="1:3" s="40" customFormat="1" ht="15" customHeight="1" x14ac:dyDescent="0.25">
      <c r="A4" s="41"/>
      <c r="B4" s="42"/>
      <c r="C4" s="42"/>
    </row>
    <row r="5" spans="1:3" s="40" customFormat="1" ht="194.25" customHeight="1" x14ac:dyDescent="0.25">
      <c r="A5" s="49" t="s">
        <v>90</v>
      </c>
      <c r="B5" s="42"/>
      <c r="C5" s="42"/>
    </row>
    <row r="6" spans="1:3" s="40" customFormat="1" ht="214.5" customHeight="1" x14ac:dyDescent="0.25">
      <c r="A6" s="67" t="s">
        <v>101</v>
      </c>
      <c r="B6" s="42"/>
      <c r="C6" s="42"/>
    </row>
    <row r="7" spans="1:3" s="40" customFormat="1" ht="86.25" customHeight="1" x14ac:dyDescent="0.25">
      <c r="A7" s="67" t="s">
        <v>102</v>
      </c>
      <c r="B7" s="42"/>
      <c r="C7" s="42"/>
    </row>
    <row r="8" spans="1:3" s="40" customFormat="1" ht="86.25" customHeight="1" x14ac:dyDescent="0.25">
      <c r="A8" s="49" t="s">
        <v>356</v>
      </c>
      <c r="B8" s="42"/>
      <c r="C8" s="42"/>
    </row>
    <row r="9" spans="1:3" s="40" customFormat="1" ht="74.25" customHeight="1" x14ac:dyDescent="0.25">
      <c r="A9" s="49" t="s">
        <v>89</v>
      </c>
      <c r="B9" s="42"/>
      <c r="C9" s="42"/>
    </row>
    <row r="10" spans="1:3" s="40" customFormat="1" ht="44.25" customHeight="1" x14ac:dyDescent="0.25">
      <c r="A10" s="145" t="s">
        <v>345</v>
      </c>
      <c r="B10" s="42"/>
      <c r="C10" s="42"/>
    </row>
    <row r="11" spans="1:3" s="40" customFormat="1" ht="84.75" customHeight="1" x14ac:dyDescent="0.25">
      <c r="A11" s="67" t="s">
        <v>103</v>
      </c>
      <c r="B11" s="42"/>
      <c r="C11" s="42"/>
    </row>
    <row r="12" spans="1:3" s="56" customFormat="1" ht="27.75" customHeight="1" x14ac:dyDescent="0.25">
      <c r="A12" s="39" t="s">
        <v>75</v>
      </c>
      <c r="B12" s="55"/>
      <c r="C12" s="55"/>
    </row>
    <row r="13" spans="1:3" s="58" customFormat="1" ht="14.25" customHeight="1" x14ac:dyDescent="0.25">
      <c r="A13" s="44"/>
    </row>
    <row r="14" spans="1:3" s="45" customFormat="1" ht="12.75" x14ac:dyDescent="0.25">
      <c r="A14" s="57" t="s">
        <v>77</v>
      </c>
    </row>
    <row r="15" spans="1:3" s="58" customFormat="1" ht="14.25" customHeight="1" x14ac:dyDescent="0.25">
      <c r="A15" s="59" t="s">
        <v>79</v>
      </c>
    </row>
    <row r="16" spans="1:3" s="58" customFormat="1" ht="14.25" customHeight="1" x14ac:dyDescent="0.25">
      <c r="A16" s="60" t="s">
        <v>88</v>
      </c>
    </row>
    <row r="17" spans="1:9" s="58" customFormat="1" ht="14.25" customHeight="1" x14ac:dyDescent="0.25">
      <c r="A17" s="61" t="s">
        <v>79</v>
      </c>
    </row>
    <row r="18" spans="1:9" s="58" customFormat="1" ht="14.25" customHeight="1" x14ac:dyDescent="0.25">
      <c r="A18" s="60" t="s">
        <v>100</v>
      </c>
    </row>
    <row r="19" spans="1:9" s="58" customFormat="1" ht="14.25" customHeight="1" x14ac:dyDescent="0.25">
      <c r="A19" s="61" t="s">
        <v>79</v>
      </c>
    </row>
    <row r="20" spans="1:9" s="58" customFormat="1" ht="14.25" customHeight="1" x14ac:dyDescent="0.25">
      <c r="A20" s="60" t="s">
        <v>357</v>
      </c>
    </row>
    <row r="21" spans="1:9" s="58" customFormat="1" ht="14.25" customHeight="1" x14ac:dyDescent="0.25">
      <c r="A21" s="61" t="s">
        <v>79</v>
      </c>
    </row>
    <row r="22" spans="1:9" s="58" customFormat="1" ht="14.25" customHeight="1" x14ac:dyDescent="0.25">
      <c r="A22" s="62" t="s">
        <v>78</v>
      </c>
    </row>
    <row r="23" spans="1:9" s="58" customFormat="1" ht="14.25" customHeight="1" x14ac:dyDescent="0.25">
      <c r="A23" s="63" t="s">
        <v>79</v>
      </c>
    </row>
    <row r="24" spans="1:9" s="58" customFormat="1" ht="14.25" customHeight="1" x14ac:dyDescent="0.25">
      <c r="A24" s="62" t="s">
        <v>99</v>
      </c>
    </row>
    <row r="25" spans="1:9" s="58" customFormat="1" ht="14.25" customHeight="1" x14ac:dyDescent="0.25">
      <c r="A25" s="63" t="s">
        <v>79</v>
      </c>
    </row>
    <row r="26" spans="1:9" s="58" customFormat="1" ht="14.25" customHeight="1" x14ac:dyDescent="0.25">
      <c r="A26" s="39" t="s">
        <v>74</v>
      </c>
    </row>
    <row r="27" spans="1:9" s="58" customFormat="1" ht="14.25" customHeight="1" x14ac:dyDescent="0.25">
      <c r="A27" s="36"/>
    </row>
    <row r="28" spans="1:9" s="34" customFormat="1" ht="12.75" x14ac:dyDescent="0.25">
      <c r="A28" s="37" t="s">
        <v>527</v>
      </c>
      <c r="B28" s="35"/>
    </row>
    <row r="29" spans="1:9" s="34" customFormat="1" ht="11.25" customHeight="1" x14ac:dyDescent="0.25">
      <c r="A29" s="33"/>
      <c r="B29" s="35"/>
    </row>
    <row r="30" spans="1:9" s="34" customFormat="1" ht="12.75" customHeight="1" x14ac:dyDescent="0.25">
      <c r="A30" s="38" t="s">
        <v>530</v>
      </c>
      <c r="B30" s="2"/>
      <c r="C30" s="2"/>
      <c r="D30" s="2"/>
      <c r="E30" s="2"/>
      <c r="F30" s="2"/>
      <c r="G30" s="2"/>
      <c r="H30"/>
      <c r="I30"/>
    </row>
    <row r="31" spans="1:9" s="34" customFormat="1" ht="12" customHeight="1" x14ac:dyDescent="0.25">
      <c r="A31" s="33"/>
      <c r="B31" s="35"/>
    </row>
    <row r="32" spans="1:9" s="34" customFormat="1" ht="12.75" x14ac:dyDescent="0.2">
      <c r="A32" s="38" t="s">
        <v>363</v>
      </c>
      <c r="B32" s="35"/>
    </row>
    <row r="33" spans="1:8" s="34" customFormat="1" ht="12" customHeight="1" x14ac:dyDescent="0.25">
      <c r="A33" s="33"/>
      <c r="B33" s="35"/>
    </row>
    <row r="34" spans="1:8" s="34" customFormat="1" ht="15" x14ac:dyDescent="0.25">
      <c r="A34" s="38" t="s">
        <v>364</v>
      </c>
      <c r="B34"/>
      <c r="C34"/>
      <c r="D34"/>
      <c r="E34"/>
      <c r="F34"/>
      <c r="G34"/>
      <c r="H34"/>
    </row>
    <row r="35" spans="1:8" s="45" customFormat="1" ht="15" x14ac:dyDescent="0.25">
      <c r="A35" s="208"/>
      <c r="B35" s="196"/>
      <c r="C35" s="196"/>
      <c r="D35" s="196"/>
      <c r="E35" s="196"/>
      <c r="F35" s="196"/>
      <c r="G35" s="196"/>
      <c r="H35" s="196"/>
    </row>
    <row r="36" spans="1:8" s="212" customFormat="1" ht="12.75" x14ac:dyDescent="0.2">
      <c r="A36" s="38" t="s">
        <v>525</v>
      </c>
    </row>
    <row r="38" spans="1:8" s="34" customFormat="1" ht="12.75" x14ac:dyDescent="0.25">
      <c r="A38" s="48" t="s">
        <v>519</v>
      </c>
      <c r="B38" s="35"/>
    </row>
    <row r="39" spans="1:8" s="45" customFormat="1" ht="12.75" x14ac:dyDescent="0.25">
      <c r="A39" s="207"/>
    </row>
    <row r="40" spans="1:8" s="34" customFormat="1" ht="12.75" x14ac:dyDescent="0.25">
      <c r="A40" s="48" t="s">
        <v>381</v>
      </c>
      <c r="B40" s="35"/>
    </row>
    <row r="41" spans="1:8" s="34" customFormat="1" ht="12.75" x14ac:dyDescent="0.25">
      <c r="A41" s="188"/>
      <c r="B41" s="35"/>
    </row>
    <row r="42" spans="1:8" s="34" customFormat="1" ht="12.75" x14ac:dyDescent="0.25">
      <c r="A42" s="48" t="s">
        <v>518</v>
      </c>
      <c r="B42" s="35"/>
    </row>
    <row r="43" spans="1:8" s="34" customFormat="1" ht="12.75" x14ac:dyDescent="0.25">
      <c r="A43" s="33"/>
      <c r="B43" s="35"/>
    </row>
    <row r="44" spans="1:8" s="34" customFormat="1" ht="12.75" x14ac:dyDescent="0.25">
      <c r="A44" s="48" t="s">
        <v>382</v>
      </c>
      <c r="B44" s="35"/>
    </row>
    <row r="45" spans="1:8" s="34" customFormat="1" ht="12.75" x14ac:dyDescent="0.25">
      <c r="A45" s="33"/>
      <c r="B45" s="35"/>
    </row>
    <row r="46" spans="1:8" s="34" customFormat="1" ht="12.75" x14ac:dyDescent="0.2">
      <c r="A46" s="38" t="s">
        <v>517</v>
      </c>
      <c r="B46" s="35"/>
    </row>
    <row r="47" spans="1:8" s="34" customFormat="1" ht="12" customHeight="1" x14ac:dyDescent="0.25">
      <c r="A47" s="33"/>
      <c r="B47" s="35"/>
    </row>
    <row r="48" spans="1:8" s="34" customFormat="1" ht="15" x14ac:dyDescent="0.25">
      <c r="A48" s="38" t="s">
        <v>516</v>
      </c>
      <c r="B48"/>
      <c r="C48"/>
    </row>
    <row r="49" spans="1:12" s="34" customFormat="1" ht="11.25" customHeight="1" x14ac:dyDescent="0.25">
      <c r="A49" s="36"/>
      <c r="B49" s="35"/>
    </row>
    <row r="50" spans="1:12" s="34" customFormat="1" ht="15" x14ac:dyDescent="0.25">
      <c r="A50" s="38" t="s">
        <v>385</v>
      </c>
      <c r="B50" s="20"/>
      <c r="C50" s="20"/>
    </row>
    <row r="51" spans="1:12" s="35" customFormat="1" ht="11.25" customHeight="1" x14ac:dyDescent="0.2">
      <c r="A51" s="68"/>
    </row>
    <row r="52" spans="1:12" s="35" customFormat="1" ht="11.25" customHeight="1" x14ac:dyDescent="0.2">
      <c r="A52" s="69" t="s">
        <v>96</v>
      </c>
    </row>
    <row r="53" spans="1:12" s="45" customFormat="1" ht="11.25" customHeight="1" x14ac:dyDescent="0.2">
      <c r="A53" s="213"/>
    </row>
    <row r="54" spans="1:12" s="34" customFormat="1" ht="27.75" customHeight="1" x14ac:dyDescent="0.25">
      <c r="A54" s="38" t="s">
        <v>515</v>
      </c>
      <c r="B54" s="214"/>
      <c r="C54" s="214"/>
      <c r="D54" s="214"/>
      <c r="E54" s="214"/>
      <c r="F54" s="214"/>
      <c r="G54" s="215"/>
      <c r="H54" s="215"/>
      <c r="I54" s="215"/>
      <c r="J54" s="215"/>
      <c r="K54" s="215"/>
      <c r="L54" s="215"/>
    </row>
    <row r="55" spans="1:12" s="30" customFormat="1" ht="12.75" customHeight="1" x14ac:dyDescent="0.25">
      <c r="A55" s="43" t="s">
        <v>73</v>
      </c>
      <c r="B55" s="29"/>
    </row>
    <row r="56" spans="1:12" s="34" customFormat="1" ht="10.5" customHeight="1" x14ac:dyDescent="0.25">
      <c r="A56" s="33"/>
      <c r="B56" s="35"/>
    </row>
    <row r="57" spans="1:12" s="34" customFormat="1" ht="12.75" customHeight="1" x14ac:dyDescent="0.2">
      <c r="A57" s="32" t="s">
        <v>104</v>
      </c>
      <c r="B57" s="35"/>
    </row>
    <row r="58" spans="1:12" s="30" customFormat="1" ht="12" customHeight="1" x14ac:dyDescent="0.25">
      <c r="A58" s="31"/>
      <c r="B58" s="29"/>
    </row>
    <row r="59" spans="1:12" s="30" customFormat="1" ht="12.75" customHeight="1" x14ac:dyDescent="0.25">
      <c r="A59" s="29"/>
      <c r="B59" s="29"/>
    </row>
    <row r="60" spans="1:12" s="30" customFormat="1" ht="12.75" customHeight="1" x14ac:dyDescent="0.25">
      <c r="A60" s="29"/>
      <c r="B60" s="29"/>
    </row>
    <row r="61" spans="1:12" s="30" customFormat="1" ht="12.75" customHeight="1" x14ac:dyDescent="0.25">
      <c r="A61" s="29"/>
      <c r="B61" s="29"/>
    </row>
    <row r="62" spans="1:12" s="30" customFormat="1" ht="12.75" customHeight="1" x14ac:dyDescent="0.25">
      <c r="A62" s="29"/>
      <c r="B62" s="29"/>
    </row>
    <row r="63" spans="1:12" s="30" customFormat="1" ht="12.75" customHeight="1" x14ac:dyDescent="0.25">
      <c r="A63" s="29"/>
    </row>
    <row r="64" spans="1:12" s="30" customFormat="1" ht="12.75" customHeight="1" x14ac:dyDescent="0.25">
      <c r="A64" s="29"/>
    </row>
    <row r="65" spans="1:1" s="30" customFormat="1" ht="12.75" customHeight="1" x14ac:dyDescent="0.25">
      <c r="A65" s="29"/>
    </row>
    <row r="66" spans="1:1" s="30" customFormat="1" ht="12.75" customHeight="1" x14ac:dyDescent="0.25">
      <c r="A66" s="29"/>
    </row>
    <row r="67" spans="1:1" ht="12.75" customHeight="1" x14ac:dyDescent="0.2"/>
    <row r="68" spans="1:1" ht="12.75" customHeight="1" x14ac:dyDescent="0.2"/>
  </sheetData>
  <hyperlinks>
    <hyperlink ref="A57" r:id="rId1" display="mailto:DARES.communication@dares.travail.gouv.fr"/>
    <hyperlink ref="A28" location="'Figure 1 '!A1" display="Figure 1 : Nombre de demandes d’activité partielle, tous motifs confondus, depuis le 1er mars, nombre de salariés concernés et volume d'heures demandées"/>
    <hyperlink ref="A30" location="'Figure 2'!A1" display="Figure 2 : Répartition du nombre de salariés concernés et du volume d’heures d’activité  partielle pour motif Coronavirus, par taille d’établissement"/>
    <hyperlink ref="A32" location="'Figure 3'!A1" display="Figure 3 : Nombre de demandes d'activité partielle pour motif Coronavirus, nombre de salariés concernés et volume d'heures demandées par secteur d'activité"/>
    <hyperlink ref="A34" location="'Figure 4'!A1" display="Figure 4 : Nombre de demandes d'activité partielle pour motif Coronavirus, nombre de salariés concernés et volume d'heures demandées par région"/>
    <hyperlink ref="A46" location="'Figure 7'!A1" display="Figure 10: Suivi hebdomadaire des contrats aidés"/>
    <hyperlink ref="A48" location="'Lisez-moi'!A1" display="Figure 11 : Suivi hedmondaire des emplois francs"/>
    <hyperlink ref="A40" location="'Figure 7'!A1" display="Figure 7 : Dispositifs de suivi des restructurations"/>
    <hyperlink ref="A42" location="'Figure 6'!A1" display="Figure 8 : Demandes d’inscription à Pôle emploi par semaine"/>
    <hyperlink ref="A52" location="'Annexe 1 '!A1" display="Annexe 1 : Nombre de demandes d'activité partielle pour motif Coronavirus, nombre d'établissements concernés, nombre de salariés concernés et volume d'heures demandées par secteur d'activité"/>
    <hyperlink ref="A50" location="'Figure 9'!A1" display="Figure 12 : Suivi hebdomadaire des offres d'emploi en ligne"/>
    <hyperlink ref="A44" location="'Figure 7'!A1" display="Figure 9 : Entrées en formation des demandeurs d'emploi"/>
    <hyperlink ref="A38" location="'Figure 6'!A1" display="Figure 6 : Effectifs des DAP et des DI portant sur mars, par  secteur"/>
    <hyperlink ref="A36" location="'Figure 5'!A1" display="Figure 5: Effectifs des DAP et des DI portant sur mars, par taille d'établissement *"/>
    <hyperlink ref="A54" location="'Annexe 2'!A1" display="Annexe 2 : Nombre de demandes d'activité partielle pour motif Coronavirus, nombre d'établissements concernés, nombre de salariés concernés et volume d'heures demandées par département"/>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baseColWidth="10" defaultColWidth="11.42578125" defaultRowHeight="15" x14ac:dyDescent="0.25"/>
  <cols>
    <col min="1" max="1" width="11.42578125" style="117"/>
    <col min="2" max="2" width="18.42578125" style="117" customWidth="1"/>
    <col min="3" max="3" width="21.42578125" style="117" customWidth="1"/>
    <col min="4" max="16384" width="11.42578125" style="117"/>
  </cols>
  <sheetData>
    <row r="1" spans="1:4" x14ac:dyDescent="0.25">
      <c r="A1" s="15" t="s">
        <v>382</v>
      </c>
      <c r="B1" s="20"/>
      <c r="C1" s="20"/>
    </row>
    <row r="2" spans="1:4" x14ac:dyDescent="0.25">
      <c r="A2" s="136"/>
      <c r="B2" s="136"/>
      <c r="C2" s="136"/>
      <c r="D2" s="159"/>
    </row>
    <row r="3" spans="1:4" x14ac:dyDescent="0.25">
      <c r="A3" s="158"/>
      <c r="B3" s="157">
        <v>2019</v>
      </c>
      <c r="C3" s="157">
        <v>2020</v>
      </c>
    </row>
    <row r="4" spans="1:4" x14ac:dyDescent="0.25">
      <c r="A4" s="154" t="s">
        <v>334</v>
      </c>
      <c r="B4" s="155">
        <v>14597</v>
      </c>
      <c r="C4" s="155">
        <v>16013</v>
      </c>
    </row>
    <row r="5" spans="1:4" x14ac:dyDescent="0.25">
      <c r="A5" s="154" t="s">
        <v>335</v>
      </c>
      <c r="B5" s="155">
        <v>7879</v>
      </c>
      <c r="C5" s="155">
        <v>7939</v>
      </c>
    </row>
    <row r="6" spans="1:4" x14ac:dyDescent="0.25">
      <c r="A6" s="154" t="s">
        <v>336</v>
      </c>
      <c r="B6" s="155">
        <v>10570</v>
      </c>
      <c r="C6" s="155">
        <v>12246</v>
      </c>
    </row>
    <row r="7" spans="1:4" x14ac:dyDescent="0.25">
      <c r="A7" s="154" t="s">
        <v>337</v>
      </c>
      <c r="B7" s="155">
        <v>12222</v>
      </c>
      <c r="C7" s="155">
        <v>16406</v>
      </c>
    </row>
    <row r="8" spans="1:4" x14ac:dyDescent="0.25">
      <c r="A8" s="154" t="s">
        <v>338</v>
      </c>
      <c r="B8" s="155">
        <v>13510</v>
      </c>
      <c r="C8" s="155">
        <v>17979</v>
      </c>
    </row>
    <row r="9" spans="1:4" x14ac:dyDescent="0.25">
      <c r="A9" s="154" t="s">
        <v>339</v>
      </c>
      <c r="B9" s="155">
        <v>14232</v>
      </c>
      <c r="C9" s="155">
        <v>17775</v>
      </c>
    </row>
    <row r="10" spans="1:4" x14ac:dyDescent="0.25">
      <c r="A10" s="154" t="s">
        <v>340</v>
      </c>
      <c r="B10" s="155">
        <v>15499</v>
      </c>
      <c r="C10" s="155">
        <v>18536</v>
      </c>
    </row>
    <row r="11" spans="1:4" x14ac:dyDescent="0.25">
      <c r="A11" s="154" t="s">
        <v>341</v>
      </c>
      <c r="B11" s="155">
        <v>14063</v>
      </c>
      <c r="C11" s="155">
        <v>19809</v>
      </c>
    </row>
    <row r="12" spans="1:4" x14ac:dyDescent="0.25">
      <c r="A12" s="154" t="s">
        <v>351</v>
      </c>
      <c r="B12" s="155">
        <v>16783</v>
      </c>
      <c r="C12" s="155">
        <v>17453</v>
      </c>
    </row>
    <row r="13" spans="1:4" x14ac:dyDescent="0.25">
      <c r="A13" s="154" t="s">
        <v>297</v>
      </c>
      <c r="B13" s="156">
        <v>16432</v>
      </c>
      <c r="C13" s="155">
        <v>13956</v>
      </c>
    </row>
    <row r="14" spans="1:4" x14ac:dyDescent="0.25">
      <c r="A14" s="154" t="s">
        <v>296</v>
      </c>
      <c r="B14" s="156">
        <v>16765</v>
      </c>
      <c r="C14" s="155">
        <v>23350</v>
      </c>
    </row>
    <row r="15" spans="1:4" x14ac:dyDescent="0.25">
      <c r="A15" s="154" t="s">
        <v>295</v>
      </c>
      <c r="B15" s="156">
        <v>17107</v>
      </c>
      <c r="C15" s="155">
        <v>7335</v>
      </c>
    </row>
    <row r="16" spans="1:4" x14ac:dyDescent="0.25">
      <c r="A16" s="154" t="s">
        <v>294</v>
      </c>
      <c r="B16" s="156">
        <v>18126</v>
      </c>
      <c r="C16" s="155">
        <v>5356</v>
      </c>
    </row>
    <row r="17" spans="1:3" x14ac:dyDescent="0.25">
      <c r="A17" s="154" t="s">
        <v>293</v>
      </c>
      <c r="B17" s="156">
        <v>18204</v>
      </c>
      <c r="C17" s="155">
        <v>4890</v>
      </c>
    </row>
    <row r="18" spans="1:3" x14ac:dyDescent="0.25">
      <c r="A18" s="154" t="s">
        <v>292</v>
      </c>
      <c r="B18" s="156">
        <v>18560</v>
      </c>
      <c r="C18" s="155">
        <v>4514</v>
      </c>
    </row>
    <row r="19" spans="1:3" x14ac:dyDescent="0.25">
      <c r="A19" s="154" t="s">
        <v>291</v>
      </c>
      <c r="B19" s="156">
        <v>15788</v>
      </c>
      <c r="C19" s="155">
        <v>4299</v>
      </c>
    </row>
    <row r="20" spans="1:3" x14ac:dyDescent="0.25">
      <c r="A20" s="154" t="s">
        <v>290</v>
      </c>
      <c r="B20" s="153">
        <f>'[3]Historique hebdo 2019'!E21</f>
        <v>13099</v>
      </c>
      <c r="C20" s="152">
        <f>'[3]Source PE'!B16</f>
        <v>6384</v>
      </c>
    </row>
    <row r="21" spans="1:3" x14ac:dyDescent="0.25">
      <c r="A21" s="154" t="s">
        <v>346</v>
      </c>
      <c r="B21" s="153">
        <f>'[3]Historique hebdo 2019'!E22</f>
        <v>14207</v>
      </c>
      <c r="C21" s="152">
        <f>'[3]Source PE'!B17</f>
        <v>5862</v>
      </c>
    </row>
    <row r="22" spans="1:3" x14ac:dyDescent="0.25">
      <c r="C22"/>
    </row>
    <row r="23" spans="1:3" x14ac:dyDescent="0.25">
      <c r="A23" s="13" t="s">
        <v>350</v>
      </c>
      <c r="B23"/>
    </row>
    <row r="24" spans="1:3" x14ac:dyDescent="0.25">
      <c r="C24" s="15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pane xSplit="1" ySplit="3" topLeftCell="B4" activePane="bottomRight" state="frozen"/>
      <selection activeCell="C15" sqref="C15"/>
      <selection pane="topRight" activeCell="C15" sqref="C15"/>
      <selection pane="bottomLeft" activeCell="C15" sqref="C15"/>
      <selection pane="bottomRight" activeCell="B3" sqref="B3"/>
    </sheetView>
  </sheetViews>
  <sheetFormatPr baseColWidth="10" defaultColWidth="11.42578125" defaultRowHeight="15" x14ac:dyDescent="0.25"/>
  <cols>
    <col min="1" max="1" width="21.7109375" style="20" customWidth="1"/>
    <col min="2" max="3" width="28.42578125" style="20" customWidth="1"/>
    <col min="4" max="16384" width="11.42578125" style="20"/>
  </cols>
  <sheetData>
    <row r="1" spans="1:3" x14ac:dyDescent="0.25">
      <c r="A1" s="15" t="s">
        <v>383</v>
      </c>
    </row>
    <row r="3" spans="1:3" x14ac:dyDescent="0.25">
      <c r="A3" s="136"/>
      <c r="B3" s="137">
        <v>2019</v>
      </c>
      <c r="C3" s="137">
        <v>2020</v>
      </c>
    </row>
    <row r="4" spans="1:3" x14ac:dyDescent="0.25">
      <c r="A4" s="138" t="s">
        <v>334</v>
      </c>
      <c r="B4" s="139">
        <v>5470</v>
      </c>
      <c r="C4" s="139">
        <v>2097</v>
      </c>
    </row>
    <row r="5" spans="1:3" x14ac:dyDescent="0.25">
      <c r="A5" s="138" t="s">
        <v>335</v>
      </c>
      <c r="B5" s="139">
        <v>2400</v>
      </c>
      <c r="C5" s="139">
        <v>1370</v>
      </c>
    </row>
    <row r="6" spans="1:3" x14ac:dyDescent="0.25">
      <c r="A6" s="138" t="s">
        <v>336</v>
      </c>
      <c r="B6" s="139">
        <v>1527</v>
      </c>
      <c r="C6" s="139">
        <v>1015</v>
      </c>
    </row>
    <row r="7" spans="1:3" x14ac:dyDescent="0.25">
      <c r="A7" s="138" t="s">
        <v>337</v>
      </c>
      <c r="B7" s="139">
        <v>1798</v>
      </c>
      <c r="C7" s="139">
        <v>1537</v>
      </c>
    </row>
    <row r="8" spans="1:3" x14ac:dyDescent="0.25">
      <c r="A8" s="148" t="s">
        <v>338</v>
      </c>
      <c r="B8" s="139">
        <v>3495</v>
      </c>
      <c r="C8" s="139">
        <v>2246</v>
      </c>
    </row>
    <row r="9" spans="1:3" x14ac:dyDescent="0.25">
      <c r="A9" s="148" t="s">
        <v>339</v>
      </c>
      <c r="B9" s="139">
        <v>1116</v>
      </c>
      <c r="C9" s="139">
        <v>1152</v>
      </c>
    </row>
    <row r="10" spans="1:3" x14ac:dyDescent="0.25">
      <c r="A10" s="148" t="s">
        <v>340</v>
      </c>
      <c r="B10" s="139">
        <v>1260</v>
      </c>
      <c r="C10" s="139">
        <v>981</v>
      </c>
    </row>
    <row r="11" spans="1:3" x14ac:dyDescent="0.25">
      <c r="A11" s="148" t="s">
        <v>341</v>
      </c>
      <c r="B11" s="139">
        <v>841</v>
      </c>
      <c r="C11" s="139">
        <v>901</v>
      </c>
    </row>
    <row r="12" spans="1:3" ht="17.25" x14ac:dyDescent="0.25">
      <c r="A12" s="148" t="s">
        <v>342</v>
      </c>
      <c r="B12" s="139">
        <v>3928</v>
      </c>
      <c r="C12" s="139">
        <v>2149</v>
      </c>
    </row>
    <row r="13" spans="1:3" x14ac:dyDescent="0.25">
      <c r="A13" s="148" t="s">
        <v>297</v>
      </c>
      <c r="B13" s="139">
        <v>1349</v>
      </c>
      <c r="C13" s="139">
        <v>1260</v>
      </c>
    </row>
    <row r="14" spans="1:3" x14ac:dyDescent="0.25">
      <c r="A14" s="148" t="s">
        <v>296</v>
      </c>
      <c r="B14" s="139">
        <v>1893</v>
      </c>
      <c r="C14" s="139">
        <v>977</v>
      </c>
    </row>
    <row r="15" spans="1:3" x14ac:dyDescent="0.25">
      <c r="A15" s="148" t="s">
        <v>295</v>
      </c>
      <c r="B15" s="139">
        <v>1068</v>
      </c>
      <c r="C15" s="139">
        <v>654</v>
      </c>
    </row>
    <row r="16" spans="1:3" x14ac:dyDescent="0.25">
      <c r="A16" s="148" t="s">
        <v>294</v>
      </c>
      <c r="B16" s="139">
        <v>828</v>
      </c>
      <c r="C16" s="139">
        <v>316</v>
      </c>
    </row>
    <row r="17" spans="1:5" x14ac:dyDescent="0.25">
      <c r="A17" s="148" t="s">
        <v>293</v>
      </c>
      <c r="B17" s="139">
        <v>4105</v>
      </c>
      <c r="C17" s="139">
        <v>1161</v>
      </c>
    </row>
    <row r="18" spans="1:5" x14ac:dyDescent="0.25">
      <c r="A18" s="148" t="s">
        <v>292</v>
      </c>
      <c r="B18" s="139">
        <v>1156</v>
      </c>
      <c r="C18" s="139">
        <v>344</v>
      </c>
    </row>
    <row r="19" spans="1:5" x14ac:dyDescent="0.25">
      <c r="A19" s="148" t="s">
        <v>291</v>
      </c>
      <c r="B19" s="139">
        <v>1440</v>
      </c>
      <c r="C19" s="139">
        <v>399</v>
      </c>
    </row>
    <row r="20" spans="1:5" x14ac:dyDescent="0.25">
      <c r="A20" s="140" t="s">
        <v>290</v>
      </c>
      <c r="B20" s="139">
        <v>1002</v>
      </c>
      <c r="C20" s="139">
        <v>253</v>
      </c>
    </row>
    <row r="21" spans="1:5" x14ac:dyDescent="0.25">
      <c r="A21" s="140" t="s">
        <v>346</v>
      </c>
      <c r="B21" s="139">
        <v>3595</v>
      </c>
      <c r="C21" s="139">
        <v>440</v>
      </c>
    </row>
    <row r="23" spans="1:5" x14ac:dyDescent="0.25">
      <c r="A23" s="20" t="s">
        <v>343</v>
      </c>
      <c r="B23" s="141"/>
    </row>
    <row r="24" spans="1:5" x14ac:dyDescent="0.25">
      <c r="B24" s="142"/>
      <c r="D24" s="141"/>
    </row>
    <row r="25" spans="1:5" x14ac:dyDescent="0.25">
      <c r="A25" s="20" t="s">
        <v>349</v>
      </c>
      <c r="B25" s="143"/>
      <c r="C25" s="150">
        <f>SUM(C15:C21)</f>
        <v>3567</v>
      </c>
      <c r="D25" s="141"/>
      <c r="E25" s="141"/>
    </row>
    <row r="26" spans="1:5" x14ac:dyDescent="0.25">
      <c r="A26" s="20" t="s">
        <v>348</v>
      </c>
      <c r="C26" s="150">
        <f>SUM(B15:B21)</f>
        <v>13194</v>
      </c>
      <c r="D26" s="143"/>
      <c r="E26" s="141"/>
    </row>
    <row r="27" spans="1:5" x14ac:dyDescent="0.25">
      <c r="A27" s="20" t="s">
        <v>347</v>
      </c>
      <c r="C27" s="149">
        <f>(C25-C26)/C26</f>
        <v>-0.729649840836744</v>
      </c>
    </row>
    <row r="28" spans="1:5" x14ac:dyDescent="0.25">
      <c r="E28" s="141"/>
    </row>
    <row r="29" spans="1:5" x14ac:dyDescent="0.25">
      <c r="D29" s="141"/>
      <c r="E29" s="141"/>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pane xSplit="1" ySplit="3" topLeftCell="B4" activePane="bottomRight" state="frozen"/>
      <selection activeCell="C15" sqref="C15"/>
      <selection pane="topRight" activeCell="C15" sqref="C15"/>
      <selection pane="bottomLeft" activeCell="C15" sqref="C15"/>
      <selection pane="bottomRight" activeCell="B2" sqref="B2"/>
    </sheetView>
  </sheetViews>
  <sheetFormatPr baseColWidth="10" defaultColWidth="11.42578125" defaultRowHeight="15" x14ac:dyDescent="0.25"/>
  <cols>
    <col min="1" max="1" width="21.7109375" style="20" customWidth="1"/>
    <col min="2" max="2" width="28.42578125" style="20" customWidth="1"/>
    <col min="3" max="16384" width="11.42578125" style="20"/>
  </cols>
  <sheetData>
    <row r="1" spans="1:2" x14ac:dyDescent="0.25">
      <c r="A1" s="15" t="s">
        <v>384</v>
      </c>
      <c r="B1"/>
    </row>
    <row r="2" spans="1:2" x14ac:dyDescent="0.25">
      <c r="A2"/>
      <c r="B2"/>
    </row>
    <row r="3" spans="1:2" x14ac:dyDescent="0.25">
      <c r="A3"/>
      <c r="B3" s="144">
        <v>2020</v>
      </c>
    </row>
    <row r="4" spans="1:2" x14ac:dyDescent="0.25">
      <c r="A4" s="138" t="s">
        <v>334</v>
      </c>
      <c r="B4" s="139">
        <v>188</v>
      </c>
    </row>
    <row r="5" spans="1:2" x14ac:dyDescent="0.25">
      <c r="A5" s="138" t="s">
        <v>335</v>
      </c>
      <c r="B5" s="139">
        <v>396</v>
      </c>
    </row>
    <row r="6" spans="1:2" x14ac:dyDescent="0.25">
      <c r="A6" s="138" t="s">
        <v>336</v>
      </c>
      <c r="B6" s="139">
        <v>464</v>
      </c>
    </row>
    <row r="7" spans="1:2" x14ac:dyDescent="0.25">
      <c r="A7" s="138" t="s">
        <v>337</v>
      </c>
      <c r="B7" s="139">
        <v>444</v>
      </c>
    </row>
    <row r="8" spans="1:2" x14ac:dyDescent="0.25">
      <c r="A8" s="148" t="s">
        <v>338</v>
      </c>
      <c r="B8" s="139">
        <v>531</v>
      </c>
    </row>
    <row r="9" spans="1:2" x14ac:dyDescent="0.25">
      <c r="A9" s="148" t="s">
        <v>339</v>
      </c>
      <c r="B9" s="139">
        <v>664</v>
      </c>
    </row>
    <row r="10" spans="1:2" x14ac:dyDescent="0.25">
      <c r="A10" s="148" t="s">
        <v>340</v>
      </c>
      <c r="B10" s="139">
        <v>581</v>
      </c>
    </row>
    <row r="11" spans="1:2" x14ac:dyDescent="0.25">
      <c r="A11" s="148" t="s">
        <v>341</v>
      </c>
      <c r="B11" s="139">
        <v>676</v>
      </c>
    </row>
    <row r="12" spans="1:2" ht="17.25" x14ac:dyDescent="0.25">
      <c r="A12" s="148" t="s">
        <v>342</v>
      </c>
      <c r="B12" s="139">
        <v>610</v>
      </c>
    </row>
    <row r="13" spans="1:2" x14ac:dyDescent="0.25">
      <c r="A13" s="148" t="s">
        <v>297</v>
      </c>
      <c r="B13" s="139">
        <v>703</v>
      </c>
    </row>
    <row r="14" spans="1:2" x14ac:dyDescent="0.25">
      <c r="A14" s="148" t="s">
        <v>296</v>
      </c>
      <c r="B14" s="139">
        <v>813</v>
      </c>
    </row>
    <row r="15" spans="1:2" x14ac:dyDescent="0.25">
      <c r="A15" s="148" t="s">
        <v>295</v>
      </c>
      <c r="B15" s="139">
        <v>510</v>
      </c>
    </row>
    <row r="16" spans="1:2" x14ac:dyDescent="0.25">
      <c r="A16" s="148" t="s">
        <v>294</v>
      </c>
      <c r="B16" s="139">
        <v>348</v>
      </c>
    </row>
    <row r="17" spans="1:4" x14ac:dyDescent="0.25">
      <c r="A17" s="148" t="s">
        <v>293</v>
      </c>
      <c r="B17" s="139">
        <v>405</v>
      </c>
    </row>
    <row r="18" spans="1:4" x14ac:dyDescent="0.25">
      <c r="A18" s="148" t="s">
        <v>292</v>
      </c>
      <c r="B18" s="139">
        <v>199</v>
      </c>
    </row>
    <row r="19" spans="1:4" x14ac:dyDescent="0.25">
      <c r="A19" s="148" t="s">
        <v>291</v>
      </c>
      <c r="B19" s="139">
        <v>215</v>
      </c>
    </row>
    <row r="20" spans="1:4" x14ac:dyDescent="0.25">
      <c r="B20" s="139"/>
    </row>
    <row r="21" spans="1:4" x14ac:dyDescent="0.25">
      <c r="A21" t="s">
        <v>344</v>
      </c>
    </row>
    <row r="23" spans="1:4" x14ac:dyDescent="0.25">
      <c r="A23" s="20" t="s">
        <v>349</v>
      </c>
      <c r="B23" s="142">
        <f>SUM(B15:B19)</f>
        <v>1677</v>
      </c>
      <c r="C23" s="150"/>
    </row>
    <row r="24" spans="1:4" x14ac:dyDescent="0.25">
      <c r="A24" s="20" t="s">
        <v>348</v>
      </c>
      <c r="B24" s="141">
        <f>SUM(B9:B13)</f>
        <v>3234</v>
      </c>
      <c r="C24" s="150"/>
    </row>
    <row r="25" spans="1:4" x14ac:dyDescent="0.25">
      <c r="A25" s="20" t="s">
        <v>347</v>
      </c>
      <c r="B25" s="149">
        <f>(B23-B24)/B24</f>
        <v>-0.48144712430426717</v>
      </c>
      <c r="C25" s="149"/>
      <c r="D25" s="141"/>
    </row>
    <row r="26" spans="1:4" x14ac:dyDescent="0.25">
      <c r="C26" s="143"/>
      <c r="D26" s="14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D4" sqref="D4"/>
    </sheetView>
  </sheetViews>
  <sheetFormatPr baseColWidth="10" defaultRowHeight="15" x14ac:dyDescent="0.25"/>
  <cols>
    <col min="1" max="1" width="22" customWidth="1"/>
    <col min="2" max="2" width="25.140625" customWidth="1"/>
  </cols>
  <sheetData>
    <row r="1" spans="1:2" x14ac:dyDescent="0.25">
      <c r="A1" s="15" t="s">
        <v>385</v>
      </c>
    </row>
    <row r="3" spans="1:2" x14ac:dyDescent="0.25">
      <c r="A3" s="148" t="s">
        <v>302</v>
      </c>
      <c r="B3" s="116">
        <v>95.184725194152236</v>
      </c>
    </row>
    <row r="4" spans="1:2" x14ac:dyDescent="0.25">
      <c r="A4" s="148" t="s">
        <v>301</v>
      </c>
      <c r="B4" s="116">
        <v>104.6476828921576</v>
      </c>
    </row>
    <row r="5" spans="1:2" x14ac:dyDescent="0.25">
      <c r="A5" s="148" t="s">
        <v>300</v>
      </c>
      <c r="B5" s="116">
        <v>110.44157476544613</v>
      </c>
    </row>
    <row r="6" spans="1:2" x14ac:dyDescent="0.25">
      <c r="A6" s="148" t="s">
        <v>299</v>
      </c>
      <c r="B6" s="116">
        <v>120.4312499064776</v>
      </c>
    </row>
    <row r="7" spans="1:2" ht="17.25" x14ac:dyDescent="0.25">
      <c r="A7" s="148" t="s">
        <v>298</v>
      </c>
      <c r="B7" s="116">
        <v>97.756961798021806</v>
      </c>
    </row>
    <row r="8" spans="1:2" x14ac:dyDescent="0.25">
      <c r="A8" s="148" t="s">
        <v>297</v>
      </c>
      <c r="B8" s="116">
        <v>108.05189363898909</v>
      </c>
    </row>
    <row r="9" spans="1:2" x14ac:dyDescent="0.25">
      <c r="A9" s="148" t="s">
        <v>296</v>
      </c>
      <c r="B9" s="116">
        <v>100</v>
      </c>
    </row>
    <row r="10" spans="1:2" x14ac:dyDescent="0.25">
      <c r="A10" s="148" t="s">
        <v>295</v>
      </c>
      <c r="B10" s="116">
        <v>72.924927800805051</v>
      </c>
    </row>
    <row r="11" spans="1:2" x14ac:dyDescent="0.25">
      <c r="A11" s="148" t="s">
        <v>294</v>
      </c>
      <c r="B11" s="116">
        <v>59.964985260889733</v>
      </c>
    </row>
    <row r="12" spans="1:2" x14ac:dyDescent="0.25">
      <c r="A12" s="148" t="s">
        <v>293</v>
      </c>
      <c r="B12" s="116">
        <v>68.123120202307391</v>
      </c>
    </row>
    <row r="13" spans="1:2" x14ac:dyDescent="0.25">
      <c r="A13" s="148" t="s">
        <v>292</v>
      </c>
      <c r="B13" s="116">
        <v>62.69134657109938</v>
      </c>
    </row>
    <row r="14" spans="1:2" x14ac:dyDescent="0.25">
      <c r="A14" s="148" t="s">
        <v>291</v>
      </c>
      <c r="B14" s="116">
        <v>59.915605500606048</v>
      </c>
    </row>
    <row r="15" spans="1:2" x14ac:dyDescent="0.25">
      <c r="A15" s="148" t="s">
        <v>290</v>
      </c>
      <c r="B15" s="116">
        <v>70.271887952834845</v>
      </c>
    </row>
    <row r="16" spans="1:2" x14ac:dyDescent="0.25">
      <c r="A16" s="148" t="s">
        <v>346</v>
      </c>
      <c r="B16" s="116">
        <v>54</v>
      </c>
    </row>
    <row r="17" spans="1:4" x14ac:dyDescent="0.25">
      <c r="A17" s="148"/>
    </row>
    <row r="18" spans="1:4" ht="15" customHeight="1" x14ac:dyDescent="0.25">
      <c r="A18" s="228" t="s">
        <v>289</v>
      </c>
      <c r="B18" s="228"/>
      <c r="C18" s="228"/>
      <c r="D18" s="228"/>
    </row>
    <row r="19" spans="1:4" x14ac:dyDescent="0.25">
      <c r="A19" s="13" t="s">
        <v>288</v>
      </c>
    </row>
    <row r="20" spans="1:4" x14ac:dyDescent="0.25">
      <c r="A20" s="13"/>
    </row>
  </sheetData>
  <mergeCells count="1">
    <mergeCell ref="A18:D18"/>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workbookViewId="0">
      <pane xSplit="1" ySplit="3" topLeftCell="B4" activePane="bottomRight" state="frozen"/>
      <selection pane="topRight" activeCell="B1" sqref="B1"/>
      <selection pane="bottomLeft" activeCell="A4" sqref="A4"/>
      <selection pane="bottomRight" activeCell="B18" sqref="B18"/>
    </sheetView>
  </sheetViews>
  <sheetFormatPr baseColWidth="10" defaultRowHeight="15" x14ac:dyDescent="0.25"/>
  <cols>
    <col min="2" max="2" width="91" bestFit="1" customWidth="1"/>
    <col min="3" max="6" width="15.7109375" customWidth="1"/>
  </cols>
  <sheetData>
    <row r="1" spans="1:10" x14ac:dyDescent="0.25">
      <c r="A1" s="15" t="s">
        <v>96</v>
      </c>
    </row>
    <row r="2" spans="1:10" ht="15.75" thickBot="1" x14ac:dyDescent="0.3">
      <c r="A2" s="15"/>
    </row>
    <row r="3" spans="1:10" ht="36.75" thickBot="1" x14ac:dyDescent="0.3">
      <c r="A3" s="114" t="s">
        <v>283</v>
      </c>
      <c r="B3" s="114" t="s">
        <v>282</v>
      </c>
      <c r="C3" s="113" t="s">
        <v>281</v>
      </c>
      <c r="D3" s="113" t="s">
        <v>280</v>
      </c>
      <c r="E3" s="113" t="s">
        <v>279</v>
      </c>
      <c r="F3" s="113" t="s">
        <v>278</v>
      </c>
    </row>
    <row r="4" spans="1:10" x14ac:dyDescent="0.25">
      <c r="A4" s="112" t="s">
        <v>277</v>
      </c>
      <c r="B4" s="111" t="s">
        <v>276</v>
      </c>
      <c r="C4" s="110">
        <v>8772</v>
      </c>
      <c r="D4" s="110">
        <v>8276</v>
      </c>
      <c r="E4" s="110">
        <v>34658</v>
      </c>
      <c r="F4" s="110">
        <v>13733006.729999984</v>
      </c>
      <c r="G4" s="99"/>
      <c r="H4" s="99"/>
      <c r="I4" s="99"/>
      <c r="J4" s="99"/>
    </row>
    <row r="5" spans="1:10" x14ac:dyDescent="0.25">
      <c r="A5" s="112" t="s">
        <v>275</v>
      </c>
      <c r="B5" s="111" t="s">
        <v>274</v>
      </c>
      <c r="C5" s="110">
        <v>997</v>
      </c>
      <c r="D5" s="110">
        <v>956</v>
      </c>
      <c r="E5" s="110">
        <v>7855</v>
      </c>
      <c r="F5" s="110">
        <v>4430239.8600000013</v>
      </c>
      <c r="G5" s="99"/>
      <c r="H5" s="99"/>
      <c r="I5" s="99"/>
      <c r="J5" s="99"/>
    </row>
    <row r="6" spans="1:10" x14ac:dyDescent="0.25">
      <c r="A6" s="112" t="s">
        <v>273</v>
      </c>
      <c r="B6" s="111" t="s">
        <v>272</v>
      </c>
      <c r="C6" s="110">
        <v>2218</v>
      </c>
      <c r="D6" s="110">
        <v>2066</v>
      </c>
      <c r="E6" s="110">
        <v>10196</v>
      </c>
      <c r="F6" s="110">
        <v>4739289.8499999987</v>
      </c>
    </row>
    <row r="7" spans="1:10" x14ac:dyDescent="0.25">
      <c r="A7" s="112" t="s">
        <v>271</v>
      </c>
      <c r="B7" s="111" t="s">
        <v>270</v>
      </c>
      <c r="C7" s="110">
        <v>7</v>
      </c>
      <c r="D7" s="110">
        <v>7</v>
      </c>
      <c r="E7" s="110">
        <v>208</v>
      </c>
      <c r="F7" s="110">
        <v>71523</v>
      </c>
    </row>
    <row r="8" spans="1:10" x14ac:dyDescent="0.25">
      <c r="A8" s="112" t="s">
        <v>269</v>
      </c>
      <c r="B8" s="111" t="s">
        <v>268</v>
      </c>
      <c r="C8" s="110">
        <v>17</v>
      </c>
      <c r="D8" s="110">
        <v>16</v>
      </c>
      <c r="E8" s="110">
        <v>194</v>
      </c>
      <c r="F8" s="110">
        <v>112869</v>
      </c>
    </row>
    <row r="9" spans="1:10" x14ac:dyDescent="0.25">
      <c r="A9" s="112" t="s">
        <v>267</v>
      </c>
      <c r="B9" s="111" t="s">
        <v>266</v>
      </c>
      <c r="C9" s="110">
        <v>1686</v>
      </c>
      <c r="D9" s="110">
        <v>1652</v>
      </c>
      <c r="E9" s="110">
        <v>15777</v>
      </c>
      <c r="F9" s="110">
        <v>8255377.419999999</v>
      </c>
    </row>
    <row r="10" spans="1:10" x14ac:dyDescent="0.25">
      <c r="A10" s="112" t="s">
        <v>265</v>
      </c>
      <c r="B10" s="111" t="s">
        <v>264</v>
      </c>
      <c r="C10" s="110">
        <v>25</v>
      </c>
      <c r="D10" s="110">
        <v>23</v>
      </c>
      <c r="E10" s="110">
        <v>264</v>
      </c>
      <c r="F10" s="110">
        <v>80332</v>
      </c>
    </row>
    <row r="11" spans="1:10" x14ac:dyDescent="0.25">
      <c r="A11" s="112" t="s">
        <v>263</v>
      </c>
      <c r="B11" s="111" t="s">
        <v>262</v>
      </c>
      <c r="C11" s="110">
        <v>26385</v>
      </c>
      <c r="D11" s="110">
        <v>25486</v>
      </c>
      <c r="E11" s="110">
        <v>250614</v>
      </c>
      <c r="F11" s="110">
        <v>110076989.36000028</v>
      </c>
    </row>
    <row r="12" spans="1:10" x14ac:dyDescent="0.25">
      <c r="A12" s="112" t="s">
        <v>261</v>
      </c>
      <c r="B12" s="111" t="s">
        <v>260</v>
      </c>
      <c r="C12" s="110">
        <v>1730</v>
      </c>
      <c r="D12" s="110">
        <v>1615</v>
      </c>
      <c r="E12" s="110">
        <v>33174</v>
      </c>
      <c r="F12" s="110">
        <v>16659710.449999997</v>
      </c>
    </row>
    <row r="13" spans="1:10" x14ac:dyDescent="0.25">
      <c r="A13" s="112" t="s">
        <v>259</v>
      </c>
      <c r="B13" s="111" t="s">
        <v>258</v>
      </c>
      <c r="C13" s="110">
        <v>1848</v>
      </c>
      <c r="D13" s="110">
        <v>1696</v>
      </c>
      <c r="E13" s="110">
        <v>27445</v>
      </c>
      <c r="F13" s="110">
        <v>12186898.809999999</v>
      </c>
    </row>
    <row r="14" spans="1:10" x14ac:dyDescent="0.25">
      <c r="A14" s="112" t="s">
        <v>257</v>
      </c>
      <c r="B14" s="111" t="s">
        <v>256</v>
      </c>
      <c r="C14" s="110">
        <v>734</v>
      </c>
      <c r="D14" s="110">
        <v>678</v>
      </c>
      <c r="E14" s="110">
        <v>23223</v>
      </c>
      <c r="F14" s="110">
        <v>10632549.029999999</v>
      </c>
    </row>
    <row r="15" spans="1:10" x14ac:dyDescent="0.25">
      <c r="A15" s="112" t="s">
        <v>255</v>
      </c>
      <c r="B15" s="111" t="s">
        <v>254</v>
      </c>
      <c r="C15" s="110">
        <v>3399</v>
      </c>
      <c r="D15" s="110">
        <v>3175</v>
      </c>
      <c r="E15" s="110">
        <v>51573</v>
      </c>
      <c r="F15" s="110">
        <v>24496034.360000003</v>
      </c>
    </row>
    <row r="16" spans="1:10" x14ac:dyDescent="0.25">
      <c r="A16" s="112" t="s">
        <v>253</v>
      </c>
      <c r="B16" s="111" t="s">
        <v>252</v>
      </c>
      <c r="C16" s="110">
        <v>791</v>
      </c>
      <c r="D16" s="110">
        <v>744</v>
      </c>
      <c r="E16" s="110">
        <v>24937</v>
      </c>
      <c r="F16" s="110">
        <v>9943047.3999999985</v>
      </c>
    </row>
    <row r="17" spans="1:6" x14ac:dyDescent="0.25">
      <c r="A17" s="112" t="s">
        <v>251</v>
      </c>
      <c r="B17" s="111" t="s">
        <v>250</v>
      </c>
      <c r="C17" s="110">
        <v>4310</v>
      </c>
      <c r="D17" s="110">
        <v>4037</v>
      </c>
      <c r="E17" s="110">
        <v>41935</v>
      </c>
      <c r="F17" s="110">
        <v>20019370.079999998</v>
      </c>
    </row>
    <row r="18" spans="1:6" x14ac:dyDescent="0.25">
      <c r="A18" s="112" t="s">
        <v>249</v>
      </c>
      <c r="B18" s="111" t="s">
        <v>6</v>
      </c>
      <c r="C18" s="110">
        <v>29</v>
      </c>
      <c r="D18" s="110">
        <v>28</v>
      </c>
      <c r="E18" s="110">
        <v>1562</v>
      </c>
      <c r="F18" s="110">
        <v>687028.53</v>
      </c>
    </row>
    <row r="19" spans="1:6" x14ac:dyDescent="0.25">
      <c r="A19" s="112" t="s">
        <v>248</v>
      </c>
      <c r="B19" s="111" t="s">
        <v>247</v>
      </c>
      <c r="C19" s="110">
        <v>1588</v>
      </c>
      <c r="D19" s="110">
        <v>1506</v>
      </c>
      <c r="E19" s="110">
        <v>50929</v>
      </c>
      <c r="F19" s="110">
        <v>19456092.320000004</v>
      </c>
    </row>
    <row r="20" spans="1:6" x14ac:dyDescent="0.25">
      <c r="A20" s="112" t="s">
        <v>246</v>
      </c>
      <c r="B20" s="111" t="s">
        <v>245</v>
      </c>
      <c r="C20" s="110">
        <v>181</v>
      </c>
      <c r="D20" s="110">
        <v>174</v>
      </c>
      <c r="E20" s="110">
        <v>12663</v>
      </c>
      <c r="F20" s="110">
        <v>3801700.58</v>
      </c>
    </row>
    <row r="21" spans="1:6" x14ac:dyDescent="0.25">
      <c r="A21" s="112" t="s">
        <v>244</v>
      </c>
      <c r="B21" s="111" t="s">
        <v>243</v>
      </c>
      <c r="C21" s="110">
        <v>2817</v>
      </c>
      <c r="D21" s="110">
        <v>2656</v>
      </c>
      <c r="E21" s="110">
        <v>111424</v>
      </c>
      <c r="F21" s="110">
        <v>48601826.330000006</v>
      </c>
    </row>
    <row r="22" spans="1:6" x14ac:dyDescent="0.25">
      <c r="A22" s="112" t="s">
        <v>242</v>
      </c>
      <c r="B22" s="111" t="s">
        <v>241</v>
      </c>
      <c r="C22" s="110">
        <v>4792</v>
      </c>
      <c r="D22" s="110">
        <v>4581</v>
      </c>
      <c r="E22" s="110">
        <v>87589</v>
      </c>
      <c r="F22" s="110">
        <v>45487739.100000016</v>
      </c>
    </row>
    <row r="23" spans="1:6" x14ac:dyDescent="0.25">
      <c r="A23" s="112" t="s">
        <v>240</v>
      </c>
      <c r="B23" s="111" t="s">
        <v>239</v>
      </c>
      <c r="C23" s="110">
        <v>855</v>
      </c>
      <c r="D23" s="110">
        <v>781</v>
      </c>
      <c r="E23" s="110">
        <v>75085</v>
      </c>
      <c r="F23" s="110">
        <v>31832056.620000005</v>
      </c>
    </row>
    <row r="24" spans="1:6" x14ac:dyDescent="0.25">
      <c r="A24" s="112" t="s">
        <v>238</v>
      </c>
      <c r="B24" s="111" t="s">
        <v>237</v>
      </c>
      <c r="C24" s="110">
        <v>12844</v>
      </c>
      <c r="D24" s="110">
        <v>12066</v>
      </c>
      <c r="E24" s="110">
        <v>265032</v>
      </c>
      <c r="F24" s="110">
        <v>130035486.72000006</v>
      </c>
    </row>
    <row r="25" spans="1:6" x14ac:dyDescent="0.25">
      <c r="A25" s="112" t="s">
        <v>236</v>
      </c>
      <c r="B25" s="111" t="s">
        <v>235</v>
      </c>
      <c r="C25" s="110">
        <v>1716</v>
      </c>
      <c r="D25" s="110">
        <v>1613</v>
      </c>
      <c r="E25" s="110">
        <v>72426</v>
      </c>
      <c r="F25" s="110">
        <v>29701916.770000003</v>
      </c>
    </row>
    <row r="26" spans="1:6" x14ac:dyDescent="0.25">
      <c r="A26" s="112" t="s">
        <v>234</v>
      </c>
      <c r="B26" s="111" t="s">
        <v>233</v>
      </c>
      <c r="C26" s="110">
        <v>1648</v>
      </c>
      <c r="D26" s="110">
        <v>1541</v>
      </c>
      <c r="E26" s="110">
        <v>80092</v>
      </c>
      <c r="F26" s="110">
        <v>33520792.440000001</v>
      </c>
    </row>
    <row r="27" spans="1:6" x14ac:dyDescent="0.25">
      <c r="A27" s="112" t="s">
        <v>232</v>
      </c>
      <c r="B27" s="111" t="s">
        <v>231</v>
      </c>
      <c r="C27" s="110">
        <v>3802</v>
      </c>
      <c r="D27" s="110">
        <v>3595</v>
      </c>
      <c r="E27" s="110">
        <v>141103</v>
      </c>
      <c r="F27" s="110">
        <v>65502033.279999986</v>
      </c>
    </row>
    <row r="28" spans="1:6" x14ac:dyDescent="0.25">
      <c r="A28" s="112" t="s">
        <v>230</v>
      </c>
      <c r="B28" s="111" t="s">
        <v>229</v>
      </c>
      <c r="C28" s="110">
        <v>1568</v>
      </c>
      <c r="D28" s="110">
        <v>1434</v>
      </c>
      <c r="E28" s="110">
        <v>245297</v>
      </c>
      <c r="F28" s="110">
        <v>91795854.109999985</v>
      </c>
    </row>
    <row r="29" spans="1:6" x14ac:dyDescent="0.25">
      <c r="A29" s="112" t="s">
        <v>228</v>
      </c>
      <c r="B29" s="111" t="s">
        <v>227</v>
      </c>
      <c r="C29" s="110">
        <v>657</v>
      </c>
      <c r="D29" s="110">
        <v>616</v>
      </c>
      <c r="E29" s="110">
        <v>104184</v>
      </c>
      <c r="F29" s="110">
        <v>42591811.780000009</v>
      </c>
    </row>
    <row r="30" spans="1:6" x14ac:dyDescent="0.25">
      <c r="A30" s="112" t="s">
        <v>226</v>
      </c>
      <c r="B30" s="111" t="s">
        <v>225</v>
      </c>
      <c r="C30" s="110">
        <v>2536</v>
      </c>
      <c r="D30" s="110">
        <v>2358</v>
      </c>
      <c r="E30" s="110">
        <v>38771</v>
      </c>
      <c r="F30" s="110">
        <v>19199015.960000001</v>
      </c>
    </row>
    <row r="31" spans="1:6" x14ac:dyDescent="0.25">
      <c r="A31" s="112" t="s">
        <v>224</v>
      </c>
      <c r="B31" s="111" t="s">
        <v>223</v>
      </c>
      <c r="C31" s="110">
        <v>5835</v>
      </c>
      <c r="D31" s="110">
        <v>5573</v>
      </c>
      <c r="E31" s="110">
        <v>55938</v>
      </c>
      <c r="F31" s="110">
        <v>25833663.750000022</v>
      </c>
    </row>
    <row r="32" spans="1:6" x14ac:dyDescent="0.25">
      <c r="A32" s="112" t="s">
        <v>222</v>
      </c>
      <c r="B32" s="111" t="s">
        <v>221</v>
      </c>
      <c r="C32" s="110">
        <v>10632</v>
      </c>
      <c r="D32" s="110">
        <v>10110</v>
      </c>
      <c r="E32" s="110">
        <v>136061</v>
      </c>
      <c r="F32" s="110">
        <v>65641508.740000032</v>
      </c>
    </row>
    <row r="33" spans="1:6" x14ac:dyDescent="0.25">
      <c r="A33" s="112" t="s">
        <v>220</v>
      </c>
      <c r="B33" s="111" t="s">
        <v>219</v>
      </c>
      <c r="C33" s="110">
        <v>568</v>
      </c>
      <c r="D33" s="110">
        <v>550</v>
      </c>
      <c r="E33" s="110">
        <v>13789</v>
      </c>
      <c r="F33" s="110">
        <v>4313452.0200000033</v>
      </c>
    </row>
    <row r="34" spans="1:6" x14ac:dyDescent="0.25">
      <c r="A34" s="112" t="s">
        <v>218</v>
      </c>
      <c r="B34" s="111" t="s">
        <v>217</v>
      </c>
      <c r="C34" s="110">
        <v>781</v>
      </c>
      <c r="D34" s="110">
        <v>764</v>
      </c>
      <c r="E34" s="110">
        <v>17227</v>
      </c>
      <c r="F34" s="110">
        <v>3959019.5700000022</v>
      </c>
    </row>
    <row r="35" spans="1:6" x14ac:dyDescent="0.25">
      <c r="A35" s="112" t="s">
        <v>216</v>
      </c>
      <c r="B35" s="111" t="s">
        <v>215</v>
      </c>
      <c r="C35" s="110">
        <v>799</v>
      </c>
      <c r="D35" s="110">
        <v>780</v>
      </c>
      <c r="E35" s="110">
        <v>10133</v>
      </c>
      <c r="F35" s="110">
        <v>3298540.3499999992</v>
      </c>
    </row>
    <row r="36" spans="1:6" x14ac:dyDescent="0.25">
      <c r="A36" s="112" t="s">
        <v>214</v>
      </c>
      <c r="B36" s="111" t="s">
        <v>213</v>
      </c>
      <c r="C36" s="110">
        <v>3606</v>
      </c>
      <c r="D36" s="110">
        <v>3483</v>
      </c>
      <c r="E36" s="110">
        <v>58722</v>
      </c>
      <c r="F36" s="110">
        <v>25522199.43</v>
      </c>
    </row>
    <row r="37" spans="1:6" x14ac:dyDescent="0.25">
      <c r="A37" s="112" t="s">
        <v>212</v>
      </c>
      <c r="B37" s="111" t="s">
        <v>211</v>
      </c>
      <c r="C37" s="110">
        <v>440</v>
      </c>
      <c r="D37" s="110">
        <v>421</v>
      </c>
      <c r="E37" s="110">
        <v>8751</v>
      </c>
      <c r="F37" s="110">
        <v>3995284.2299999991</v>
      </c>
    </row>
    <row r="38" spans="1:6" x14ac:dyDescent="0.25">
      <c r="A38" s="112" t="s">
        <v>210</v>
      </c>
      <c r="B38" s="111" t="s">
        <v>209</v>
      </c>
      <c r="C38" s="110">
        <v>14530</v>
      </c>
      <c r="D38" s="110">
        <v>13704</v>
      </c>
      <c r="E38" s="110">
        <v>137313</v>
      </c>
      <c r="F38" s="110">
        <v>63492203.960000165</v>
      </c>
    </row>
    <row r="39" spans="1:6" x14ac:dyDescent="0.25">
      <c r="A39" s="112" t="s">
        <v>208</v>
      </c>
      <c r="B39" s="111" t="s">
        <v>207</v>
      </c>
      <c r="C39" s="110">
        <v>4600</v>
      </c>
      <c r="D39" s="110">
        <v>4385</v>
      </c>
      <c r="E39" s="110">
        <v>180807</v>
      </c>
      <c r="F39" s="110">
        <v>94298585.560000062</v>
      </c>
    </row>
    <row r="40" spans="1:6" x14ac:dyDescent="0.25">
      <c r="A40" s="112" t="s">
        <v>206</v>
      </c>
      <c r="B40" s="111" t="s">
        <v>205</v>
      </c>
      <c r="C40" s="110">
        <v>151951</v>
      </c>
      <c r="D40" s="110">
        <v>144038</v>
      </c>
      <c r="E40" s="110">
        <v>1068166</v>
      </c>
      <c r="F40" s="110">
        <v>531584248.09999478</v>
      </c>
    </row>
    <row r="41" spans="1:6" x14ac:dyDescent="0.25">
      <c r="A41" s="112" t="s">
        <v>204</v>
      </c>
      <c r="B41" s="111" t="s">
        <v>203</v>
      </c>
      <c r="C41" s="110">
        <v>53453</v>
      </c>
      <c r="D41" s="110">
        <v>51228</v>
      </c>
      <c r="E41" s="110">
        <v>382639</v>
      </c>
      <c r="F41" s="110">
        <v>196020761.50999951</v>
      </c>
    </row>
    <row r="42" spans="1:6" x14ac:dyDescent="0.25">
      <c r="A42" s="112" t="s">
        <v>202</v>
      </c>
      <c r="B42" s="111" t="s">
        <v>201</v>
      </c>
      <c r="C42" s="110">
        <v>68202</v>
      </c>
      <c r="D42" s="110">
        <v>65149</v>
      </c>
      <c r="E42" s="110">
        <v>680412</v>
      </c>
      <c r="F42" s="110">
        <v>311016546.33999932</v>
      </c>
    </row>
    <row r="43" spans="1:6" x14ac:dyDescent="0.25">
      <c r="A43" s="112" t="s">
        <v>200</v>
      </c>
      <c r="B43" s="111" t="s">
        <v>199</v>
      </c>
      <c r="C43" s="110">
        <v>158807</v>
      </c>
      <c r="D43" s="110">
        <v>153089</v>
      </c>
      <c r="E43" s="110">
        <v>876784</v>
      </c>
      <c r="F43" s="110">
        <v>420608717.45999736</v>
      </c>
    </row>
    <row r="44" spans="1:6" x14ac:dyDescent="0.25">
      <c r="A44" s="112" t="s">
        <v>198</v>
      </c>
      <c r="B44" s="111" t="s">
        <v>197</v>
      </c>
      <c r="C44" s="110">
        <v>30818</v>
      </c>
      <c r="D44" s="110">
        <v>29217</v>
      </c>
      <c r="E44" s="110">
        <v>618165</v>
      </c>
      <c r="F44" s="110">
        <v>247912118.09999847</v>
      </c>
    </row>
    <row r="45" spans="1:6" x14ac:dyDescent="0.25">
      <c r="A45" s="112" t="s">
        <v>196</v>
      </c>
      <c r="B45" s="111" t="s">
        <v>195</v>
      </c>
      <c r="C45" s="110">
        <v>626</v>
      </c>
      <c r="D45" s="110">
        <v>592</v>
      </c>
      <c r="E45" s="110">
        <v>12780</v>
      </c>
      <c r="F45" s="110">
        <v>6814065.4100000001</v>
      </c>
    </row>
    <row r="46" spans="1:6" x14ac:dyDescent="0.25">
      <c r="A46" s="112" t="s">
        <v>194</v>
      </c>
      <c r="B46" s="111" t="s">
        <v>193</v>
      </c>
      <c r="C46" s="110">
        <v>395</v>
      </c>
      <c r="D46" s="110">
        <v>378</v>
      </c>
      <c r="E46" s="110">
        <v>60554</v>
      </c>
      <c r="F46" s="110">
        <v>43421956.090000004</v>
      </c>
    </row>
    <row r="47" spans="1:6" x14ac:dyDescent="0.25">
      <c r="A47" s="112" t="s">
        <v>192</v>
      </c>
      <c r="B47" s="111" t="s">
        <v>191</v>
      </c>
      <c r="C47" s="110">
        <v>7968</v>
      </c>
      <c r="D47" s="110">
        <v>7690</v>
      </c>
      <c r="E47" s="110">
        <v>254276</v>
      </c>
      <c r="F47" s="110">
        <v>107088240.96000005</v>
      </c>
    </row>
    <row r="48" spans="1:6" x14ac:dyDescent="0.25">
      <c r="A48" s="112" t="s">
        <v>190</v>
      </c>
      <c r="B48" s="111" t="s">
        <v>189</v>
      </c>
      <c r="C48" s="110">
        <v>348</v>
      </c>
      <c r="D48" s="110">
        <v>328</v>
      </c>
      <c r="E48" s="110">
        <v>5537</v>
      </c>
      <c r="F48" s="110">
        <v>2927424.86</v>
      </c>
    </row>
    <row r="49" spans="1:6" x14ac:dyDescent="0.25">
      <c r="A49" s="112" t="s">
        <v>188</v>
      </c>
      <c r="B49" s="111" t="s">
        <v>187</v>
      </c>
      <c r="C49" s="110">
        <v>22961</v>
      </c>
      <c r="D49" s="110">
        <v>21844</v>
      </c>
      <c r="E49" s="110">
        <v>228692</v>
      </c>
      <c r="F49" s="110">
        <v>129256654.17000027</v>
      </c>
    </row>
    <row r="50" spans="1:6" x14ac:dyDescent="0.25">
      <c r="A50" s="112" t="s">
        <v>186</v>
      </c>
      <c r="B50" s="111" t="s">
        <v>185</v>
      </c>
      <c r="C50" s="110">
        <v>134762</v>
      </c>
      <c r="D50" s="110">
        <v>127811</v>
      </c>
      <c r="E50" s="110">
        <v>851766</v>
      </c>
      <c r="F50" s="110">
        <v>411852046.099998</v>
      </c>
    </row>
    <row r="51" spans="1:6" x14ac:dyDescent="0.25">
      <c r="A51" s="112" t="s">
        <v>184</v>
      </c>
      <c r="B51" s="111" t="s">
        <v>183</v>
      </c>
      <c r="C51" s="110">
        <v>4451</v>
      </c>
      <c r="D51" s="110">
        <v>4208</v>
      </c>
      <c r="E51" s="110">
        <v>60736</v>
      </c>
      <c r="F51" s="110">
        <v>22100494.54000001</v>
      </c>
    </row>
    <row r="52" spans="1:6" x14ac:dyDescent="0.25">
      <c r="A52" s="112" t="s">
        <v>182</v>
      </c>
      <c r="B52" s="111" t="s">
        <v>181</v>
      </c>
      <c r="C52" s="110">
        <v>4858</v>
      </c>
      <c r="D52" s="110">
        <v>4472</v>
      </c>
      <c r="E52" s="110">
        <v>41002</v>
      </c>
      <c r="F52" s="110">
        <v>15084703.409999982</v>
      </c>
    </row>
    <row r="53" spans="1:6" x14ac:dyDescent="0.25">
      <c r="A53" s="112" t="s">
        <v>180</v>
      </c>
      <c r="B53" s="111" t="s">
        <v>179</v>
      </c>
      <c r="C53" s="110">
        <v>657</v>
      </c>
      <c r="D53" s="110">
        <v>628</v>
      </c>
      <c r="E53" s="110">
        <v>5870</v>
      </c>
      <c r="F53" s="110">
        <v>1901676.4799999939</v>
      </c>
    </row>
    <row r="54" spans="1:6" x14ac:dyDescent="0.25">
      <c r="A54" s="112" t="s">
        <v>178</v>
      </c>
      <c r="B54" s="111" t="s">
        <v>177</v>
      </c>
      <c r="C54" s="110">
        <v>1772</v>
      </c>
      <c r="D54" s="110">
        <v>1686</v>
      </c>
      <c r="E54" s="110">
        <v>20146</v>
      </c>
      <c r="F54" s="110">
        <v>8662907.1599999964</v>
      </c>
    </row>
    <row r="55" spans="1:6" x14ac:dyDescent="0.25">
      <c r="A55" s="112" t="s">
        <v>176</v>
      </c>
      <c r="B55" s="111" t="s">
        <v>175</v>
      </c>
      <c r="C55" s="110">
        <v>12824</v>
      </c>
      <c r="D55" s="110">
        <v>12093</v>
      </c>
      <c r="E55" s="110">
        <v>193578</v>
      </c>
      <c r="F55" s="110">
        <v>89365620.090000242</v>
      </c>
    </row>
    <row r="56" spans="1:6" x14ac:dyDescent="0.25">
      <c r="A56" s="112" t="s">
        <v>174</v>
      </c>
      <c r="B56" s="111" t="s">
        <v>173</v>
      </c>
      <c r="C56" s="110">
        <v>1804</v>
      </c>
      <c r="D56" s="110">
        <v>1708</v>
      </c>
      <c r="E56" s="110">
        <v>23765</v>
      </c>
      <c r="F56" s="110">
        <v>9588905</v>
      </c>
    </row>
    <row r="57" spans="1:6" x14ac:dyDescent="0.25">
      <c r="A57" s="112" t="s">
        <v>172</v>
      </c>
      <c r="B57" s="111" t="s">
        <v>171</v>
      </c>
      <c r="C57" s="110">
        <v>13956</v>
      </c>
      <c r="D57" s="110">
        <v>13425</v>
      </c>
      <c r="E57" s="110">
        <v>70571</v>
      </c>
      <c r="F57" s="110">
        <v>32650546.110000063</v>
      </c>
    </row>
    <row r="58" spans="1:6" x14ac:dyDescent="0.25">
      <c r="A58" s="112" t="s">
        <v>170</v>
      </c>
      <c r="B58" s="111" t="s">
        <v>169</v>
      </c>
      <c r="C58" s="110">
        <v>983</v>
      </c>
      <c r="D58" s="110">
        <v>955</v>
      </c>
      <c r="E58" s="110">
        <v>9067</v>
      </c>
      <c r="F58" s="110">
        <v>4294569.5199999949</v>
      </c>
    </row>
    <row r="59" spans="1:6" x14ac:dyDescent="0.25">
      <c r="A59" s="112" t="s">
        <v>168</v>
      </c>
      <c r="B59" s="111" t="s">
        <v>167</v>
      </c>
      <c r="C59" s="110">
        <v>18589</v>
      </c>
      <c r="D59" s="110">
        <v>17723</v>
      </c>
      <c r="E59" s="110">
        <v>73960</v>
      </c>
      <c r="F59" s="110">
        <v>29624653.810000036</v>
      </c>
    </row>
    <row r="60" spans="1:6" x14ac:dyDescent="0.25">
      <c r="A60" s="112" t="s">
        <v>166</v>
      </c>
      <c r="B60" s="111" t="s">
        <v>25</v>
      </c>
      <c r="C60" s="110">
        <v>28000</v>
      </c>
      <c r="D60" s="110">
        <v>26872</v>
      </c>
      <c r="E60" s="110">
        <v>124574</v>
      </c>
      <c r="F60" s="110">
        <v>54878965.410000309</v>
      </c>
    </row>
    <row r="61" spans="1:6" x14ac:dyDescent="0.25">
      <c r="A61" s="112" t="s">
        <v>165</v>
      </c>
      <c r="B61" s="111" t="s">
        <v>164</v>
      </c>
      <c r="C61" s="110">
        <v>27415</v>
      </c>
      <c r="D61" s="110">
        <v>25686</v>
      </c>
      <c r="E61" s="110">
        <v>168597</v>
      </c>
      <c r="F61" s="110">
        <v>62859740.140000246</v>
      </c>
    </row>
    <row r="62" spans="1:6" x14ac:dyDescent="0.25">
      <c r="A62" s="112" t="s">
        <v>163</v>
      </c>
      <c r="B62" s="111" t="s">
        <v>162</v>
      </c>
      <c r="C62" s="110">
        <v>26876</v>
      </c>
      <c r="D62" s="110">
        <v>25393</v>
      </c>
      <c r="E62" s="110">
        <v>221354</v>
      </c>
      <c r="F62" s="110">
        <v>95614966.440000653</v>
      </c>
    </row>
    <row r="63" spans="1:6" x14ac:dyDescent="0.25">
      <c r="A63" s="112" t="s">
        <v>161</v>
      </c>
      <c r="B63" s="111" t="s">
        <v>160</v>
      </c>
      <c r="C63" s="110">
        <v>32090</v>
      </c>
      <c r="D63" s="110">
        <v>30578</v>
      </c>
      <c r="E63" s="110">
        <v>310915</v>
      </c>
      <c r="F63" s="110">
        <v>144671830.49000037</v>
      </c>
    </row>
    <row r="64" spans="1:6" x14ac:dyDescent="0.25">
      <c r="A64" s="112" t="s">
        <v>159</v>
      </c>
      <c r="B64" s="111" t="s">
        <v>158</v>
      </c>
      <c r="C64" s="110">
        <v>1410</v>
      </c>
      <c r="D64" s="110">
        <v>1338</v>
      </c>
      <c r="E64" s="110">
        <v>24614</v>
      </c>
      <c r="F64" s="110">
        <v>9765258.5199999958</v>
      </c>
    </row>
    <row r="65" spans="1:6" x14ac:dyDescent="0.25">
      <c r="A65" s="112" t="s">
        <v>157</v>
      </c>
      <c r="B65" s="111" t="s">
        <v>156</v>
      </c>
      <c r="C65" s="110">
        <v>7099</v>
      </c>
      <c r="D65" s="110">
        <v>6734</v>
      </c>
      <c r="E65" s="110">
        <v>113656</v>
      </c>
      <c r="F65" s="110">
        <v>41836976.540000059</v>
      </c>
    </row>
    <row r="66" spans="1:6" x14ac:dyDescent="0.25">
      <c r="A66" s="112" t="s">
        <v>155</v>
      </c>
      <c r="B66" s="111" t="s">
        <v>154</v>
      </c>
      <c r="C66" s="110">
        <v>6607</v>
      </c>
      <c r="D66" s="110">
        <v>6227</v>
      </c>
      <c r="E66" s="110">
        <v>35065</v>
      </c>
      <c r="F66" s="110">
        <v>15703089.329999972</v>
      </c>
    </row>
    <row r="67" spans="1:6" x14ac:dyDescent="0.25">
      <c r="A67" s="112" t="s">
        <v>153</v>
      </c>
      <c r="B67" s="111" t="s">
        <v>152</v>
      </c>
      <c r="C67" s="110">
        <v>3989</v>
      </c>
      <c r="D67" s="110">
        <v>3815</v>
      </c>
      <c r="E67" s="110">
        <v>17049</v>
      </c>
      <c r="F67" s="110">
        <v>6783977.9000000013</v>
      </c>
    </row>
    <row r="68" spans="1:6" x14ac:dyDescent="0.25">
      <c r="A68" s="112" t="s">
        <v>151</v>
      </c>
      <c r="B68" s="111" t="s">
        <v>150</v>
      </c>
      <c r="C68" s="110">
        <v>9182</v>
      </c>
      <c r="D68" s="110">
        <v>8830</v>
      </c>
      <c r="E68" s="110">
        <v>84169</v>
      </c>
      <c r="F68" s="110">
        <v>41623583.7299999</v>
      </c>
    </row>
    <row r="69" spans="1:6" x14ac:dyDescent="0.25">
      <c r="A69" s="112" t="s">
        <v>149</v>
      </c>
      <c r="B69" s="111" t="s">
        <v>148</v>
      </c>
      <c r="C69" s="110">
        <v>13638</v>
      </c>
      <c r="D69" s="110">
        <v>13234</v>
      </c>
      <c r="E69" s="110">
        <v>659220</v>
      </c>
      <c r="F69" s="110">
        <v>186422173.91999981</v>
      </c>
    </row>
    <row r="70" spans="1:6" x14ac:dyDescent="0.25">
      <c r="A70" s="112" t="s">
        <v>147</v>
      </c>
      <c r="B70" s="111" t="s">
        <v>146</v>
      </c>
      <c r="C70" s="110">
        <v>5944</v>
      </c>
      <c r="D70" s="110">
        <v>5628</v>
      </c>
      <c r="E70" s="110">
        <v>39979</v>
      </c>
      <c r="F70" s="110">
        <v>21620740.449999962</v>
      </c>
    </row>
    <row r="71" spans="1:6" x14ac:dyDescent="0.25">
      <c r="A71" s="112" t="s">
        <v>145</v>
      </c>
      <c r="B71" s="111" t="s">
        <v>144</v>
      </c>
      <c r="C71" s="110">
        <v>3493</v>
      </c>
      <c r="D71" s="110">
        <v>3286</v>
      </c>
      <c r="E71" s="110">
        <v>103490</v>
      </c>
      <c r="F71" s="110">
        <v>45253599.450000085</v>
      </c>
    </row>
    <row r="72" spans="1:6" x14ac:dyDescent="0.25">
      <c r="A72" s="112" t="s">
        <v>143</v>
      </c>
      <c r="B72" s="111" t="s">
        <v>142</v>
      </c>
      <c r="C72" s="110">
        <v>23308</v>
      </c>
      <c r="D72" s="110">
        <v>21929</v>
      </c>
      <c r="E72" s="110">
        <v>474183</v>
      </c>
      <c r="F72" s="110">
        <v>140025054.66000021</v>
      </c>
    </row>
    <row r="73" spans="1:6" x14ac:dyDescent="0.25">
      <c r="A73" s="112" t="s">
        <v>141</v>
      </c>
      <c r="B73" s="111" t="s">
        <v>140</v>
      </c>
      <c r="C73" s="110">
        <v>15429</v>
      </c>
      <c r="D73" s="110">
        <v>14632</v>
      </c>
      <c r="E73" s="110">
        <v>185586</v>
      </c>
      <c r="F73" s="110">
        <v>75902498.660000265</v>
      </c>
    </row>
    <row r="74" spans="1:6" x14ac:dyDescent="0.25">
      <c r="A74" s="112" t="s">
        <v>139</v>
      </c>
      <c r="B74" s="111" t="s">
        <v>138</v>
      </c>
      <c r="C74" s="110">
        <v>742</v>
      </c>
      <c r="D74" s="110">
        <v>692</v>
      </c>
      <c r="E74" s="110">
        <v>8451</v>
      </c>
      <c r="F74" s="110">
        <v>2238201.9700000002</v>
      </c>
    </row>
    <row r="75" spans="1:6" x14ac:dyDescent="0.25">
      <c r="A75" s="112" t="s">
        <v>137</v>
      </c>
      <c r="B75" s="111" t="s">
        <v>136</v>
      </c>
      <c r="C75" s="110">
        <v>25972</v>
      </c>
      <c r="D75" s="110">
        <v>24093</v>
      </c>
      <c r="E75" s="110">
        <v>171017</v>
      </c>
      <c r="F75" s="110">
        <v>60717202.460000351</v>
      </c>
    </row>
    <row r="76" spans="1:6" x14ac:dyDescent="0.25">
      <c r="A76" s="112" t="s">
        <v>135</v>
      </c>
      <c r="B76" s="111" t="s">
        <v>134</v>
      </c>
      <c r="C76" s="110">
        <v>44883</v>
      </c>
      <c r="D76" s="110">
        <v>43161</v>
      </c>
      <c r="E76" s="110">
        <v>225238</v>
      </c>
      <c r="F76" s="110">
        <v>90504455.990000427</v>
      </c>
    </row>
    <row r="77" spans="1:6" x14ac:dyDescent="0.25">
      <c r="A77" s="112" t="s">
        <v>133</v>
      </c>
      <c r="B77" s="111" t="s">
        <v>132</v>
      </c>
      <c r="C77" s="110">
        <v>1073</v>
      </c>
      <c r="D77" s="110">
        <v>1027</v>
      </c>
      <c r="E77" s="110">
        <v>10840</v>
      </c>
      <c r="F77" s="110">
        <v>4153077.6699999981</v>
      </c>
    </row>
    <row r="78" spans="1:6" x14ac:dyDescent="0.25">
      <c r="A78" s="112" t="s">
        <v>131</v>
      </c>
      <c r="B78" s="111" t="s">
        <v>130</v>
      </c>
      <c r="C78" s="110">
        <v>20690</v>
      </c>
      <c r="D78" s="110">
        <v>19516</v>
      </c>
      <c r="E78" s="110">
        <v>445033</v>
      </c>
      <c r="F78" s="110">
        <v>127608675.78000003</v>
      </c>
    </row>
    <row r="79" spans="1:6" x14ac:dyDescent="0.25">
      <c r="A79" s="112" t="s">
        <v>129</v>
      </c>
      <c r="B79" s="111" t="s">
        <v>128</v>
      </c>
      <c r="C79" s="110">
        <v>10993</v>
      </c>
      <c r="D79" s="110">
        <v>9948</v>
      </c>
      <c r="E79" s="110">
        <v>104466</v>
      </c>
      <c r="F79" s="110">
        <v>23776127.650000047</v>
      </c>
    </row>
    <row r="80" spans="1:6" x14ac:dyDescent="0.25">
      <c r="A80" s="112" t="s">
        <v>127</v>
      </c>
      <c r="B80" s="111" t="s">
        <v>126</v>
      </c>
      <c r="C80" s="110">
        <v>1012</v>
      </c>
      <c r="D80" s="110">
        <v>913</v>
      </c>
      <c r="E80" s="110">
        <v>12656</v>
      </c>
      <c r="F80" s="110">
        <v>6091012.4199999999</v>
      </c>
    </row>
    <row r="81" spans="1:6" x14ac:dyDescent="0.25">
      <c r="A81" s="112" t="s">
        <v>125</v>
      </c>
      <c r="B81" s="111" t="s">
        <v>124</v>
      </c>
      <c r="C81" s="110">
        <v>341</v>
      </c>
      <c r="D81" s="110">
        <v>323</v>
      </c>
      <c r="E81" s="110">
        <v>15778</v>
      </c>
      <c r="F81" s="110">
        <v>8343603.1600000011</v>
      </c>
    </row>
    <row r="82" spans="1:6" x14ac:dyDescent="0.25">
      <c r="A82" s="112" t="s">
        <v>123</v>
      </c>
      <c r="B82" s="111" t="s">
        <v>122</v>
      </c>
      <c r="C82" s="110">
        <v>31207</v>
      </c>
      <c r="D82" s="110">
        <v>28145</v>
      </c>
      <c r="E82" s="110">
        <v>187078</v>
      </c>
      <c r="F82" s="110">
        <v>63648093.240000241</v>
      </c>
    </row>
    <row r="83" spans="1:6" x14ac:dyDescent="0.25">
      <c r="A83" s="112" t="s">
        <v>121</v>
      </c>
      <c r="B83" s="111" t="s">
        <v>120</v>
      </c>
      <c r="C83" s="110">
        <v>23595</v>
      </c>
      <c r="D83" s="110">
        <v>21411</v>
      </c>
      <c r="E83" s="110">
        <v>154161</v>
      </c>
      <c r="F83" s="110">
        <v>46957649.310000189</v>
      </c>
    </row>
    <row r="84" spans="1:6" x14ac:dyDescent="0.25">
      <c r="A84" s="112" t="s">
        <v>119</v>
      </c>
      <c r="B84" s="111" t="s">
        <v>118</v>
      </c>
      <c r="C84" s="110">
        <v>5045</v>
      </c>
      <c r="D84" s="110">
        <v>4763</v>
      </c>
      <c r="E84" s="110">
        <v>23813</v>
      </c>
      <c r="F84" s="110">
        <v>10864188.49999998</v>
      </c>
    </row>
    <row r="85" spans="1:6" x14ac:dyDescent="0.25">
      <c r="A85" s="112" t="s">
        <v>117</v>
      </c>
      <c r="B85" s="111" t="s">
        <v>116</v>
      </c>
      <c r="C85" s="110">
        <v>56121</v>
      </c>
      <c r="D85" s="110">
        <v>53286</v>
      </c>
      <c r="E85" s="110">
        <v>198546</v>
      </c>
      <c r="F85" s="110">
        <v>90784047.430000961</v>
      </c>
    </row>
    <row r="86" spans="1:6" x14ac:dyDescent="0.25">
      <c r="A86" s="112" t="s">
        <v>115</v>
      </c>
      <c r="B86" s="111" t="s">
        <v>114</v>
      </c>
      <c r="C86" s="110">
        <v>165</v>
      </c>
      <c r="D86" s="110">
        <v>155</v>
      </c>
      <c r="E86" s="110">
        <v>208</v>
      </c>
      <c r="F86" s="110">
        <v>42348.19</v>
      </c>
    </row>
    <row r="87" spans="1:6" ht="15.75" thickBot="1" x14ac:dyDescent="0.3">
      <c r="A87" s="109" t="s">
        <v>113</v>
      </c>
      <c r="B87" s="108" t="s">
        <v>112</v>
      </c>
      <c r="C87" s="107">
        <v>35</v>
      </c>
      <c r="D87" s="107">
        <v>31</v>
      </c>
      <c r="E87" s="107">
        <v>289</v>
      </c>
      <c r="F87" s="107">
        <v>103990.39</v>
      </c>
    </row>
    <row r="88" spans="1:6" s="103" customFormat="1" ht="15.75" thickBot="1" x14ac:dyDescent="0.3">
      <c r="A88" s="106"/>
      <c r="B88" s="105" t="s">
        <v>111</v>
      </c>
      <c r="C88" s="104">
        <f>SUM(C4:C87)</f>
        <v>1246282</v>
      </c>
      <c r="D88" s="104">
        <f>SUM(D4:D87)</f>
        <v>1183054</v>
      </c>
      <c r="E88" s="104">
        <f>SUM(E4:E87)</f>
        <v>12085442</v>
      </c>
      <c r="F88" s="104">
        <f>SUM(F4:F87)</f>
        <v>5188577034.51999</v>
      </c>
    </row>
    <row r="90" spans="1:6" s="100" customFormat="1" ht="11.25" x14ac:dyDescent="0.2">
      <c r="A90" s="102" t="s">
        <v>110</v>
      </c>
      <c r="C90" s="101"/>
      <c r="D90" s="101"/>
      <c r="E90" s="101"/>
      <c r="F90" s="101"/>
    </row>
    <row r="91" spans="1:6" s="100" customFormat="1" ht="11.25" x14ac:dyDescent="0.2">
      <c r="A91" s="102" t="s">
        <v>358</v>
      </c>
      <c r="C91" s="101"/>
      <c r="D91" s="101"/>
      <c r="E91" s="101"/>
      <c r="F91" s="101"/>
    </row>
    <row r="92" spans="1:6" x14ac:dyDescent="0.25">
      <c r="C92" s="99"/>
      <c r="D92" s="99"/>
      <c r="E92" s="99"/>
      <c r="F92" s="99"/>
    </row>
    <row r="93" spans="1:6" x14ac:dyDescent="0.25">
      <c r="C93" s="99"/>
      <c r="D93" s="99"/>
      <c r="E93" s="99"/>
      <c r="F93" s="9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pane xSplit="2" ySplit="3" topLeftCell="C89" activePane="bottomRight" state="frozen"/>
      <selection pane="topRight" activeCell="B1" sqref="B1"/>
      <selection pane="bottomLeft" activeCell="A4" sqref="A4"/>
      <selection pane="bottomRight" activeCell="B1" sqref="B1:M1"/>
    </sheetView>
  </sheetViews>
  <sheetFormatPr baseColWidth="10" defaultRowHeight="15" x14ac:dyDescent="0.25"/>
  <cols>
    <col min="1" max="1" width="15" style="196" customWidth="1"/>
    <col min="2" max="2" width="35.42578125" style="196" customWidth="1"/>
    <col min="3" max="6" width="15.7109375" style="196" customWidth="1"/>
    <col min="7" max="16384" width="11.42578125" style="196"/>
  </cols>
  <sheetData>
    <row r="1" spans="1:9" x14ac:dyDescent="0.25">
      <c r="A1" s="206"/>
      <c r="B1" s="206" t="s">
        <v>515</v>
      </c>
      <c r="C1" s="206"/>
      <c r="D1" s="206"/>
      <c r="E1" s="206"/>
      <c r="F1" s="206"/>
      <c r="G1" s="206"/>
    </row>
    <row r="2" spans="1:9" ht="15.75" thickBot="1" x14ac:dyDescent="0.3">
      <c r="A2" s="205"/>
      <c r="B2" s="205"/>
    </row>
    <row r="3" spans="1:9" ht="36.75" thickBot="1" x14ac:dyDescent="0.3">
      <c r="A3" s="113" t="s">
        <v>514</v>
      </c>
      <c r="B3" s="114" t="s">
        <v>513</v>
      </c>
      <c r="C3" s="113" t="s">
        <v>281</v>
      </c>
      <c r="D3" s="113" t="s">
        <v>280</v>
      </c>
      <c r="E3" s="113" t="s">
        <v>279</v>
      </c>
      <c r="F3" s="113" t="s">
        <v>278</v>
      </c>
    </row>
    <row r="4" spans="1:9" x14ac:dyDescent="0.25">
      <c r="A4" s="204" t="s">
        <v>277</v>
      </c>
      <c r="B4" s="111" t="s">
        <v>512</v>
      </c>
      <c r="C4" s="110">
        <v>10862</v>
      </c>
      <c r="D4" s="110">
        <v>10378</v>
      </c>
      <c r="E4" s="110">
        <v>101444</v>
      </c>
      <c r="F4" s="110">
        <v>38745698.310000062</v>
      </c>
      <c r="G4" s="197"/>
      <c r="H4" s="197"/>
      <c r="I4" s="197"/>
    </row>
    <row r="5" spans="1:9" x14ac:dyDescent="0.25">
      <c r="A5" s="204" t="s">
        <v>275</v>
      </c>
      <c r="B5" s="111" t="s">
        <v>511</v>
      </c>
      <c r="C5" s="110">
        <v>6443</v>
      </c>
      <c r="D5" s="110">
        <v>6178</v>
      </c>
      <c r="E5" s="110">
        <v>60872</v>
      </c>
      <c r="F5" s="110">
        <v>27422062.40000001</v>
      </c>
    </row>
    <row r="6" spans="1:9" x14ac:dyDescent="0.25">
      <c r="A6" s="204" t="s">
        <v>273</v>
      </c>
      <c r="B6" s="111" t="s">
        <v>510</v>
      </c>
      <c r="C6" s="110">
        <v>5272</v>
      </c>
      <c r="D6" s="110">
        <v>5161</v>
      </c>
      <c r="E6" s="110">
        <v>45511</v>
      </c>
      <c r="F6" s="110">
        <v>18490124.119999994</v>
      </c>
    </row>
    <row r="7" spans="1:9" x14ac:dyDescent="0.25">
      <c r="A7" s="204" t="s">
        <v>509</v>
      </c>
      <c r="B7" s="111" t="s">
        <v>508</v>
      </c>
      <c r="C7" s="110">
        <v>3454</v>
      </c>
      <c r="D7" s="110">
        <v>3287</v>
      </c>
      <c r="E7" s="110">
        <v>20316</v>
      </c>
      <c r="F7" s="110">
        <v>7761840.3600000003</v>
      </c>
    </row>
    <row r="8" spans="1:9" x14ac:dyDescent="0.25">
      <c r="A8" s="204" t="s">
        <v>507</v>
      </c>
      <c r="B8" s="111" t="s">
        <v>506</v>
      </c>
      <c r="C8" s="110">
        <v>3459</v>
      </c>
      <c r="D8" s="110">
        <v>3307</v>
      </c>
      <c r="E8" s="110">
        <v>21854</v>
      </c>
      <c r="F8" s="110">
        <v>8891911.1499999948</v>
      </c>
    </row>
    <row r="9" spans="1:9" x14ac:dyDescent="0.25">
      <c r="A9" s="204" t="s">
        <v>271</v>
      </c>
      <c r="B9" s="111" t="s">
        <v>505</v>
      </c>
      <c r="C9" s="110">
        <v>27765</v>
      </c>
      <c r="D9" s="110">
        <v>26139</v>
      </c>
      <c r="E9" s="110">
        <v>190433</v>
      </c>
      <c r="F9" s="110">
        <v>82286762.85000062</v>
      </c>
    </row>
    <row r="10" spans="1:9" x14ac:dyDescent="0.25">
      <c r="A10" s="204" t="s">
        <v>269</v>
      </c>
      <c r="B10" s="111" t="s">
        <v>504</v>
      </c>
      <c r="C10" s="110">
        <v>5406</v>
      </c>
      <c r="D10" s="110">
        <v>5137</v>
      </c>
      <c r="E10" s="110">
        <v>39872</v>
      </c>
      <c r="F10" s="110">
        <v>14777250.659999987</v>
      </c>
    </row>
    <row r="11" spans="1:9" x14ac:dyDescent="0.25">
      <c r="A11" s="204" t="s">
        <v>267</v>
      </c>
      <c r="B11" s="111" t="s">
        <v>503</v>
      </c>
      <c r="C11" s="110">
        <v>3821</v>
      </c>
      <c r="D11" s="110">
        <v>3639</v>
      </c>
      <c r="E11" s="110">
        <v>36958</v>
      </c>
      <c r="F11" s="110">
        <v>14783788.029999996</v>
      </c>
    </row>
    <row r="12" spans="1:9" x14ac:dyDescent="0.25">
      <c r="A12" s="204" t="s">
        <v>265</v>
      </c>
      <c r="B12" s="111" t="s">
        <v>502</v>
      </c>
      <c r="C12" s="110">
        <v>2601</v>
      </c>
      <c r="D12" s="110">
        <v>2472</v>
      </c>
      <c r="E12" s="110">
        <v>19254</v>
      </c>
      <c r="F12" s="110">
        <v>8596878.7699999996</v>
      </c>
    </row>
    <row r="13" spans="1:9" x14ac:dyDescent="0.25">
      <c r="A13" s="204" t="s">
        <v>501</v>
      </c>
      <c r="B13" s="111" t="s">
        <v>500</v>
      </c>
      <c r="C13" s="110">
        <v>4861</v>
      </c>
      <c r="D13" s="110">
        <v>4714</v>
      </c>
      <c r="E13" s="110">
        <v>46178</v>
      </c>
      <c r="F13" s="110">
        <v>21479408.120000012</v>
      </c>
    </row>
    <row r="14" spans="1:9" x14ac:dyDescent="0.25">
      <c r="A14" s="204" t="s">
        <v>499</v>
      </c>
      <c r="B14" s="111" t="s">
        <v>498</v>
      </c>
      <c r="C14" s="110">
        <v>6661</v>
      </c>
      <c r="D14" s="110">
        <v>6391</v>
      </c>
      <c r="E14" s="110">
        <v>44115</v>
      </c>
      <c r="F14" s="110">
        <v>20948320.169999991</v>
      </c>
    </row>
    <row r="15" spans="1:9" x14ac:dyDescent="0.25">
      <c r="A15" s="204" t="s">
        <v>497</v>
      </c>
      <c r="B15" s="111" t="s">
        <v>496</v>
      </c>
      <c r="C15" s="110">
        <v>5382</v>
      </c>
      <c r="D15" s="110">
        <v>5272</v>
      </c>
      <c r="E15" s="110">
        <v>42704</v>
      </c>
      <c r="F15" s="110">
        <v>25668842.09</v>
      </c>
    </row>
    <row r="16" spans="1:9" x14ac:dyDescent="0.25">
      <c r="A16" s="204" t="s">
        <v>261</v>
      </c>
      <c r="B16" s="111" t="s">
        <v>495</v>
      </c>
      <c r="C16" s="110">
        <v>43757</v>
      </c>
      <c r="D16" s="110">
        <v>41552</v>
      </c>
      <c r="E16" s="110">
        <v>379640</v>
      </c>
      <c r="F16" s="110">
        <v>164160711.43999991</v>
      </c>
    </row>
    <row r="17" spans="1:6" x14ac:dyDescent="0.25">
      <c r="A17" s="204" t="s">
        <v>259</v>
      </c>
      <c r="B17" s="111" t="s">
        <v>494</v>
      </c>
      <c r="C17" s="110">
        <v>13171</v>
      </c>
      <c r="D17" s="110">
        <v>12506</v>
      </c>
      <c r="E17" s="110">
        <v>119827</v>
      </c>
      <c r="F17" s="110">
        <v>49492291.160000011</v>
      </c>
    </row>
    <row r="18" spans="1:6" x14ac:dyDescent="0.25">
      <c r="A18" s="204" t="s">
        <v>257</v>
      </c>
      <c r="B18" s="111" t="s">
        <v>493</v>
      </c>
      <c r="C18" s="110">
        <v>2584</v>
      </c>
      <c r="D18" s="110">
        <v>2524</v>
      </c>
      <c r="E18" s="110">
        <v>18028</v>
      </c>
      <c r="F18" s="110">
        <v>7624160.4099999983</v>
      </c>
    </row>
    <row r="19" spans="1:6" x14ac:dyDescent="0.25">
      <c r="A19" s="204" t="s">
        <v>255</v>
      </c>
      <c r="B19" s="111" t="s">
        <v>492</v>
      </c>
      <c r="C19" s="110">
        <v>5707</v>
      </c>
      <c r="D19" s="110">
        <v>5459</v>
      </c>
      <c r="E19" s="110">
        <v>51096</v>
      </c>
      <c r="F19" s="110">
        <v>24606260.390000019</v>
      </c>
    </row>
    <row r="20" spans="1:6" x14ac:dyDescent="0.25">
      <c r="A20" s="204" t="s">
        <v>253</v>
      </c>
      <c r="B20" s="111" t="s">
        <v>491</v>
      </c>
      <c r="C20" s="110">
        <v>12908</v>
      </c>
      <c r="D20" s="110">
        <v>12313</v>
      </c>
      <c r="E20" s="110">
        <v>93236</v>
      </c>
      <c r="F20" s="110">
        <v>40570830.410000019</v>
      </c>
    </row>
    <row r="21" spans="1:6" x14ac:dyDescent="0.25">
      <c r="A21" s="204" t="s">
        <v>251</v>
      </c>
      <c r="B21" s="111" t="s">
        <v>490</v>
      </c>
      <c r="C21" s="110">
        <v>4463</v>
      </c>
      <c r="D21" s="110">
        <v>4294</v>
      </c>
      <c r="E21" s="110">
        <v>39076</v>
      </c>
      <c r="F21" s="110">
        <v>17670795.679999981</v>
      </c>
    </row>
    <row r="22" spans="1:6" x14ac:dyDescent="0.25">
      <c r="A22" s="204" t="s">
        <v>249</v>
      </c>
      <c r="B22" s="111" t="s">
        <v>489</v>
      </c>
      <c r="C22" s="110">
        <v>4192</v>
      </c>
      <c r="D22" s="110">
        <v>4071</v>
      </c>
      <c r="E22" s="110">
        <v>34491</v>
      </c>
      <c r="F22" s="110">
        <v>14836460.379999993</v>
      </c>
    </row>
    <row r="23" spans="1:6" x14ac:dyDescent="0.25">
      <c r="A23" s="204" t="s">
        <v>246</v>
      </c>
      <c r="B23" s="111" t="s">
        <v>488</v>
      </c>
      <c r="C23" s="110">
        <v>9612</v>
      </c>
      <c r="D23" s="110">
        <v>9117</v>
      </c>
      <c r="E23" s="110">
        <v>94536</v>
      </c>
      <c r="F23" s="110">
        <v>34421867.950000077</v>
      </c>
    </row>
    <row r="24" spans="1:6" x14ac:dyDescent="0.25">
      <c r="A24" s="204" t="s">
        <v>244</v>
      </c>
      <c r="B24" s="111" t="s">
        <v>487</v>
      </c>
      <c r="C24" s="110">
        <v>9800</v>
      </c>
      <c r="D24" s="110">
        <v>9435</v>
      </c>
      <c r="E24" s="110">
        <v>76317</v>
      </c>
      <c r="F24" s="110">
        <v>33871142.980000034</v>
      </c>
    </row>
    <row r="25" spans="1:6" x14ac:dyDescent="0.25">
      <c r="A25" s="204" t="s">
        <v>242</v>
      </c>
      <c r="B25" s="111" t="s">
        <v>486</v>
      </c>
      <c r="C25" s="110">
        <v>1533</v>
      </c>
      <c r="D25" s="110">
        <v>1463</v>
      </c>
      <c r="E25" s="110">
        <v>11020</v>
      </c>
      <c r="F25" s="110">
        <v>5115263.54</v>
      </c>
    </row>
    <row r="26" spans="1:6" x14ac:dyDescent="0.25">
      <c r="A26" s="204" t="s">
        <v>240</v>
      </c>
      <c r="B26" s="111" t="s">
        <v>485</v>
      </c>
      <c r="C26" s="110">
        <v>7186</v>
      </c>
      <c r="D26" s="110">
        <v>7080</v>
      </c>
      <c r="E26" s="110">
        <v>47789</v>
      </c>
      <c r="F26" s="110">
        <v>22139425.460000008</v>
      </c>
    </row>
    <row r="27" spans="1:6" x14ac:dyDescent="0.25">
      <c r="A27" s="204" t="s">
        <v>238</v>
      </c>
      <c r="B27" s="111" t="s">
        <v>484</v>
      </c>
      <c r="C27" s="110">
        <v>9025</v>
      </c>
      <c r="D27" s="110">
        <v>8592</v>
      </c>
      <c r="E27" s="110">
        <v>111242</v>
      </c>
      <c r="F27" s="110">
        <v>37819456.419999972</v>
      </c>
    </row>
    <row r="28" spans="1:6" x14ac:dyDescent="0.25">
      <c r="A28" s="204" t="s">
        <v>236</v>
      </c>
      <c r="B28" s="111" t="s">
        <v>483</v>
      </c>
      <c r="C28" s="110">
        <v>11065</v>
      </c>
      <c r="D28" s="110">
        <v>10365</v>
      </c>
      <c r="E28" s="110">
        <v>105595</v>
      </c>
      <c r="F28" s="110">
        <v>38810639.540000007</v>
      </c>
    </row>
    <row r="29" spans="1:6" x14ac:dyDescent="0.25">
      <c r="A29" s="204" t="s">
        <v>234</v>
      </c>
      <c r="B29" s="111" t="s">
        <v>482</v>
      </c>
      <c r="C29" s="110">
        <v>8531</v>
      </c>
      <c r="D29" s="110">
        <v>8026</v>
      </c>
      <c r="E29" s="110">
        <v>77453</v>
      </c>
      <c r="F29" s="110">
        <v>31854630.950000048</v>
      </c>
    </row>
    <row r="30" spans="1:6" x14ac:dyDescent="0.25">
      <c r="A30" s="204" t="s">
        <v>232</v>
      </c>
      <c r="B30" s="111" t="s">
        <v>481</v>
      </c>
      <c r="C30" s="110">
        <v>6191</v>
      </c>
      <c r="D30" s="110">
        <v>5924</v>
      </c>
      <c r="E30" s="110">
        <v>54884</v>
      </c>
      <c r="F30" s="110">
        <v>22140545.070000004</v>
      </c>
    </row>
    <row r="31" spans="1:6" x14ac:dyDescent="0.25">
      <c r="A31" s="204" t="s">
        <v>230</v>
      </c>
      <c r="B31" s="111" t="s">
        <v>480</v>
      </c>
      <c r="C31" s="110">
        <v>15018</v>
      </c>
      <c r="D31" s="110">
        <v>14470</v>
      </c>
      <c r="E31" s="110">
        <v>135009</v>
      </c>
      <c r="F31" s="110">
        <v>57765581.479999974</v>
      </c>
    </row>
    <row r="32" spans="1:6" x14ac:dyDescent="0.25">
      <c r="A32" s="204" t="s">
        <v>479</v>
      </c>
      <c r="B32" s="111" t="s">
        <v>478</v>
      </c>
      <c r="C32" s="110">
        <v>4723</v>
      </c>
      <c r="D32" s="110">
        <v>4628</v>
      </c>
      <c r="E32" s="110">
        <v>29048</v>
      </c>
      <c r="F32" s="110">
        <v>15625189.749999989</v>
      </c>
    </row>
    <row r="33" spans="1:6" x14ac:dyDescent="0.25">
      <c r="A33" s="204" t="s">
        <v>477</v>
      </c>
      <c r="B33" s="111" t="s">
        <v>476</v>
      </c>
      <c r="C33" s="110">
        <v>4867</v>
      </c>
      <c r="D33" s="110">
        <v>4782</v>
      </c>
      <c r="E33" s="110">
        <v>26238</v>
      </c>
      <c r="F33" s="110">
        <v>15454861.509999985</v>
      </c>
    </row>
    <row r="34" spans="1:6" x14ac:dyDescent="0.25">
      <c r="A34" s="204" t="s">
        <v>228</v>
      </c>
      <c r="B34" s="111" t="s">
        <v>475</v>
      </c>
      <c r="C34" s="110">
        <v>13421</v>
      </c>
      <c r="D34" s="110">
        <v>12750</v>
      </c>
      <c r="E34" s="110">
        <v>89947</v>
      </c>
      <c r="F34" s="110">
        <v>40283201.570000045</v>
      </c>
    </row>
    <row r="35" spans="1:6" x14ac:dyDescent="0.25">
      <c r="A35" s="204" t="s">
        <v>226</v>
      </c>
      <c r="B35" s="111" t="s">
        <v>474</v>
      </c>
      <c r="C35" s="110">
        <v>27219</v>
      </c>
      <c r="D35" s="110">
        <v>25980</v>
      </c>
      <c r="E35" s="110">
        <v>301762</v>
      </c>
      <c r="F35" s="110">
        <v>139787719.34000039</v>
      </c>
    </row>
    <row r="36" spans="1:6" x14ac:dyDescent="0.25">
      <c r="A36" s="204" t="s">
        <v>224</v>
      </c>
      <c r="B36" s="111" t="s">
        <v>473</v>
      </c>
      <c r="C36" s="110">
        <v>3267</v>
      </c>
      <c r="D36" s="110">
        <v>3095</v>
      </c>
      <c r="E36" s="110">
        <v>22530</v>
      </c>
      <c r="F36" s="110">
        <v>10815439.359999996</v>
      </c>
    </row>
    <row r="37" spans="1:6" x14ac:dyDescent="0.25">
      <c r="A37" s="204" t="s">
        <v>222</v>
      </c>
      <c r="B37" s="111" t="s">
        <v>472</v>
      </c>
      <c r="C37" s="110">
        <v>33959</v>
      </c>
      <c r="D37" s="110">
        <v>31932</v>
      </c>
      <c r="E37" s="110">
        <v>304804</v>
      </c>
      <c r="F37" s="110">
        <v>137724796.6400007</v>
      </c>
    </row>
    <row r="38" spans="1:6" x14ac:dyDescent="0.25">
      <c r="A38" s="204" t="s">
        <v>471</v>
      </c>
      <c r="B38" s="111" t="s">
        <v>470</v>
      </c>
      <c r="C38" s="110">
        <v>24143</v>
      </c>
      <c r="D38" s="110">
        <v>23135</v>
      </c>
      <c r="E38" s="110">
        <v>179810</v>
      </c>
      <c r="F38" s="110">
        <v>82534816.240000188</v>
      </c>
    </row>
    <row r="39" spans="1:6" x14ac:dyDescent="0.25">
      <c r="A39" s="204" t="s">
        <v>220</v>
      </c>
      <c r="B39" s="111" t="s">
        <v>469</v>
      </c>
      <c r="C39" s="110">
        <v>20260</v>
      </c>
      <c r="D39" s="110">
        <v>19093</v>
      </c>
      <c r="E39" s="110">
        <v>215170</v>
      </c>
      <c r="F39" s="110">
        <v>89413787.690000385</v>
      </c>
    </row>
    <row r="40" spans="1:6" x14ac:dyDescent="0.25">
      <c r="A40" s="204" t="s">
        <v>218</v>
      </c>
      <c r="B40" s="111" t="s">
        <v>468</v>
      </c>
      <c r="C40" s="110">
        <v>3378</v>
      </c>
      <c r="D40" s="110">
        <v>3227</v>
      </c>
      <c r="E40" s="110">
        <v>32044</v>
      </c>
      <c r="F40" s="110">
        <v>11327553.479999989</v>
      </c>
    </row>
    <row r="41" spans="1:6" x14ac:dyDescent="0.25">
      <c r="A41" s="204" t="s">
        <v>216</v>
      </c>
      <c r="B41" s="111" t="s">
        <v>467</v>
      </c>
      <c r="C41" s="110">
        <v>10834</v>
      </c>
      <c r="D41" s="110">
        <v>10227</v>
      </c>
      <c r="E41" s="110">
        <v>108715</v>
      </c>
      <c r="F41" s="110">
        <v>40865224.31000004</v>
      </c>
    </row>
    <row r="42" spans="1:6" x14ac:dyDescent="0.25">
      <c r="A42" s="204" t="s">
        <v>214</v>
      </c>
      <c r="B42" s="111" t="s">
        <v>466</v>
      </c>
      <c r="C42" s="110">
        <v>24205</v>
      </c>
      <c r="D42" s="110">
        <v>22491</v>
      </c>
      <c r="E42" s="110">
        <v>226198</v>
      </c>
      <c r="F42" s="110">
        <v>89452246.440000206</v>
      </c>
    </row>
    <row r="43" spans="1:6" x14ac:dyDescent="0.25">
      <c r="A43" s="204" t="s">
        <v>212</v>
      </c>
      <c r="B43" s="111" t="s">
        <v>465</v>
      </c>
      <c r="C43" s="110">
        <v>4398</v>
      </c>
      <c r="D43" s="110">
        <v>4245</v>
      </c>
      <c r="E43" s="110">
        <v>38053</v>
      </c>
      <c r="F43" s="110">
        <v>16642465.899999997</v>
      </c>
    </row>
    <row r="44" spans="1:6" x14ac:dyDescent="0.25">
      <c r="A44" s="204" t="s">
        <v>464</v>
      </c>
      <c r="B44" s="111" t="s">
        <v>463</v>
      </c>
      <c r="C44" s="110">
        <v>7630</v>
      </c>
      <c r="D44" s="110">
        <v>7253</v>
      </c>
      <c r="E44" s="110">
        <v>55251</v>
      </c>
      <c r="F44" s="110">
        <v>23571270.739999995</v>
      </c>
    </row>
    <row r="45" spans="1:6" x14ac:dyDescent="0.25">
      <c r="A45" s="204" t="s">
        <v>210</v>
      </c>
      <c r="B45" s="111" t="s">
        <v>462</v>
      </c>
      <c r="C45" s="110">
        <v>5271</v>
      </c>
      <c r="D45" s="110">
        <v>5048</v>
      </c>
      <c r="E45" s="110">
        <v>50108</v>
      </c>
      <c r="F45" s="110">
        <v>19101749.690000001</v>
      </c>
    </row>
    <row r="46" spans="1:6" x14ac:dyDescent="0.25">
      <c r="A46" s="204" t="s">
        <v>208</v>
      </c>
      <c r="B46" s="111" t="s">
        <v>461</v>
      </c>
      <c r="C46" s="110">
        <v>13612</v>
      </c>
      <c r="D46" s="110">
        <v>13103</v>
      </c>
      <c r="E46" s="110">
        <v>126732</v>
      </c>
      <c r="F46" s="110">
        <v>53592972.410000026</v>
      </c>
    </row>
    <row r="47" spans="1:6" x14ac:dyDescent="0.25">
      <c r="A47" s="204" t="s">
        <v>206</v>
      </c>
      <c r="B47" s="111" t="s">
        <v>460</v>
      </c>
      <c r="C47" s="110">
        <v>4150</v>
      </c>
      <c r="D47" s="110">
        <v>4014</v>
      </c>
      <c r="E47" s="110">
        <v>30777</v>
      </c>
      <c r="F47" s="110">
        <v>12372616.25</v>
      </c>
    </row>
    <row r="48" spans="1:6" x14ac:dyDescent="0.25">
      <c r="A48" s="204" t="s">
        <v>459</v>
      </c>
      <c r="B48" s="111" t="s">
        <v>458</v>
      </c>
      <c r="C48" s="110">
        <v>26782</v>
      </c>
      <c r="D48" s="110">
        <v>25501</v>
      </c>
      <c r="E48" s="110">
        <v>321312</v>
      </c>
      <c r="F48" s="110">
        <v>137926355.88000038</v>
      </c>
    </row>
    <row r="49" spans="1:6" x14ac:dyDescent="0.25">
      <c r="A49" s="204" t="s">
        <v>204</v>
      </c>
      <c r="B49" s="111" t="s">
        <v>457</v>
      </c>
      <c r="C49" s="110">
        <v>10615</v>
      </c>
      <c r="D49" s="110">
        <v>10240</v>
      </c>
      <c r="E49" s="110">
        <v>107055</v>
      </c>
      <c r="F49" s="110">
        <v>42075745.740000077</v>
      </c>
    </row>
    <row r="50" spans="1:6" x14ac:dyDescent="0.25">
      <c r="A50" s="204" t="s">
        <v>202</v>
      </c>
      <c r="B50" s="111" t="s">
        <v>456</v>
      </c>
      <c r="C50" s="110">
        <v>3088</v>
      </c>
      <c r="D50" s="110">
        <v>2955</v>
      </c>
      <c r="E50" s="110">
        <v>23236</v>
      </c>
      <c r="F50" s="110">
        <v>9966055.9999999981</v>
      </c>
    </row>
    <row r="51" spans="1:6" x14ac:dyDescent="0.25">
      <c r="A51" s="204" t="s">
        <v>200</v>
      </c>
      <c r="B51" s="111" t="s">
        <v>455</v>
      </c>
      <c r="C51" s="110">
        <v>5812</v>
      </c>
      <c r="D51" s="110">
        <v>5526</v>
      </c>
      <c r="E51" s="110">
        <v>43835</v>
      </c>
      <c r="F51" s="110">
        <v>18269697.499999993</v>
      </c>
    </row>
    <row r="52" spans="1:6" x14ac:dyDescent="0.25">
      <c r="A52" s="204" t="s">
        <v>454</v>
      </c>
      <c r="B52" s="111" t="s">
        <v>453</v>
      </c>
      <c r="C52" s="110">
        <v>1459</v>
      </c>
      <c r="D52" s="110">
        <v>1427</v>
      </c>
      <c r="E52" s="110">
        <v>8799</v>
      </c>
      <c r="F52" s="110">
        <v>4130294.55</v>
      </c>
    </row>
    <row r="53" spans="1:6" x14ac:dyDescent="0.25">
      <c r="A53" s="204" t="s">
        <v>198</v>
      </c>
      <c r="B53" s="111" t="s">
        <v>452</v>
      </c>
      <c r="C53" s="110">
        <v>14319</v>
      </c>
      <c r="D53" s="110">
        <v>13674</v>
      </c>
      <c r="E53" s="110">
        <v>151784</v>
      </c>
      <c r="F53" s="110">
        <v>65636605.170000017</v>
      </c>
    </row>
    <row r="54" spans="1:6" x14ac:dyDescent="0.25">
      <c r="A54" s="204" t="s">
        <v>196</v>
      </c>
      <c r="B54" s="111" t="s">
        <v>451</v>
      </c>
      <c r="C54" s="110">
        <v>8095</v>
      </c>
      <c r="D54" s="110">
        <v>7833</v>
      </c>
      <c r="E54" s="110">
        <v>76853</v>
      </c>
      <c r="F54" s="110">
        <v>35767414.180000022</v>
      </c>
    </row>
    <row r="55" spans="1:6" x14ac:dyDescent="0.25">
      <c r="A55" s="204" t="s">
        <v>194</v>
      </c>
      <c r="B55" s="111" t="s">
        <v>450</v>
      </c>
      <c r="C55" s="110">
        <v>9289</v>
      </c>
      <c r="D55" s="110">
        <v>9209</v>
      </c>
      <c r="E55" s="110">
        <v>88547</v>
      </c>
      <c r="F55" s="110">
        <v>39106886.120000035</v>
      </c>
    </row>
    <row r="56" spans="1:6" x14ac:dyDescent="0.25">
      <c r="A56" s="204" t="s">
        <v>192</v>
      </c>
      <c r="B56" s="111" t="s">
        <v>449</v>
      </c>
      <c r="C56" s="110">
        <v>2580</v>
      </c>
      <c r="D56" s="110">
        <v>2464</v>
      </c>
      <c r="E56" s="110">
        <v>26651</v>
      </c>
      <c r="F56" s="110">
        <v>11084622.639999997</v>
      </c>
    </row>
    <row r="57" spans="1:6" x14ac:dyDescent="0.25">
      <c r="A57" s="204" t="s">
        <v>190</v>
      </c>
      <c r="B57" s="111" t="s">
        <v>448</v>
      </c>
      <c r="C57" s="110">
        <v>4861</v>
      </c>
      <c r="D57" s="110">
        <v>4721</v>
      </c>
      <c r="E57" s="110">
        <v>60630</v>
      </c>
      <c r="F57" s="110">
        <v>24479877.999999985</v>
      </c>
    </row>
    <row r="58" spans="1:6" x14ac:dyDescent="0.25">
      <c r="A58" s="204" t="s">
        <v>447</v>
      </c>
      <c r="B58" s="111" t="s">
        <v>446</v>
      </c>
      <c r="C58" s="110">
        <v>10712</v>
      </c>
      <c r="D58" s="110">
        <v>10253</v>
      </c>
      <c r="E58" s="110">
        <v>107357</v>
      </c>
      <c r="F58" s="110">
        <v>41083181.580000028</v>
      </c>
    </row>
    <row r="59" spans="1:6" x14ac:dyDescent="0.25">
      <c r="A59" s="204" t="s">
        <v>188</v>
      </c>
      <c r="B59" s="111" t="s">
        <v>445</v>
      </c>
      <c r="C59" s="110">
        <v>2296</v>
      </c>
      <c r="D59" s="110">
        <v>2217</v>
      </c>
      <c r="E59" s="110">
        <v>19602</v>
      </c>
      <c r="F59" s="110">
        <v>10464047.459999999</v>
      </c>
    </row>
    <row r="60" spans="1:6" x14ac:dyDescent="0.25">
      <c r="A60" s="204" t="s">
        <v>186</v>
      </c>
      <c r="B60" s="111" t="s">
        <v>444</v>
      </c>
      <c r="C60" s="110">
        <v>13678</v>
      </c>
      <c r="D60" s="110">
        <v>13168</v>
      </c>
      <c r="E60" s="110">
        <v>111245</v>
      </c>
      <c r="F60" s="110">
        <v>49688994.670000032</v>
      </c>
    </row>
    <row r="61" spans="1:6" x14ac:dyDescent="0.25">
      <c r="A61" s="204" t="s">
        <v>443</v>
      </c>
      <c r="B61" s="111" t="s">
        <v>442</v>
      </c>
      <c r="C61" s="110">
        <v>16176</v>
      </c>
      <c r="D61" s="110">
        <v>15158</v>
      </c>
      <c r="E61" s="110">
        <v>171389</v>
      </c>
      <c r="F61" s="110">
        <v>71775664.630000055</v>
      </c>
    </row>
    <row r="62" spans="1:6" x14ac:dyDescent="0.25">
      <c r="A62" s="204" t="s">
        <v>184</v>
      </c>
      <c r="B62" s="111" t="s">
        <v>441</v>
      </c>
      <c r="C62" s="110">
        <v>3106</v>
      </c>
      <c r="D62" s="110">
        <v>2920</v>
      </c>
      <c r="E62" s="110">
        <v>27670</v>
      </c>
      <c r="F62" s="110">
        <v>10154562.519999992</v>
      </c>
    </row>
    <row r="63" spans="1:6" x14ac:dyDescent="0.25">
      <c r="A63" s="204" t="s">
        <v>182</v>
      </c>
      <c r="B63" s="111" t="s">
        <v>440</v>
      </c>
      <c r="C63" s="110">
        <v>38513</v>
      </c>
      <c r="D63" s="110">
        <v>36627</v>
      </c>
      <c r="E63" s="110">
        <v>481336</v>
      </c>
      <c r="F63" s="110">
        <v>209941827.69999999</v>
      </c>
    </row>
    <row r="64" spans="1:6" x14ac:dyDescent="0.25">
      <c r="A64" s="204" t="s">
        <v>180</v>
      </c>
      <c r="B64" s="111" t="s">
        <v>439</v>
      </c>
      <c r="C64" s="110">
        <v>11793</v>
      </c>
      <c r="D64" s="110">
        <v>10856</v>
      </c>
      <c r="E64" s="110">
        <v>121990</v>
      </c>
      <c r="F64" s="110">
        <v>52603678.190000102</v>
      </c>
    </row>
    <row r="65" spans="1:6" x14ac:dyDescent="0.25">
      <c r="A65" s="204" t="s">
        <v>178</v>
      </c>
      <c r="B65" s="111" t="s">
        <v>438</v>
      </c>
      <c r="C65" s="110">
        <v>4229</v>
      </c>
      <c r="D65" s="110">
        <v>4051</v>
      </c>
      <c r="E65" s="110">
        <v>39813</v>
      </c>
      <c r="F65" s="110">
        <v>18293989.809999991</v>
      </c>
    </row>
    <row r="66" spans="1:6" x14ac:dyDescent="0.25">
      <c r="A66" s="204" t="s">
        <v>176</v>
      </c>
      <c r="B66" s="111" t="s">
        <v>437</v>
      </c>
      <c r="C66" s="110">
        <v>19550</v>
      </c>
      <c r="D66" s="110">
        <v>18741</v>
      </c>
      <c r="E66" s="110">
        <v>216358</v>
      </c>
      <c r="F66" s="110">
        <v>101364338.60000013</v>
      </c>
    </row>
    <row r="67" spans="1:6" x14ac:dyDescent="0.25">
      <c r="A67" s="204" t="s">
        <v>174</v>
      </c>
      <c r="B67" s="111" t="s">
        <v>436</v>
      </c>
      <c r="C67" s="110">
        <v>11321</v>
      </c>
      <c r="D67" s="110">
        <v>11045</v>
      </c>
      <c r="E67" s="110">
        <v>109347</v>
      </c>
      <c r="F67" s="110">
        <v>48398670.140000038</v>
      </c>
    </row>
    <row r="68" spans="1:6" x14ac:dyDescent="0.25">
      <c r="A68" s="204" t="s">
        <v>172</v>
      </c>
      <c r="B68" s="111" t="s">
        <v>435</v>
      </c>
      <c r="C68" s="110">
        <v>15151</v>
      </c>
      <c r="D68" s="110">
        <v>14576</v>
      </c>
      <c r="E68" s="110">
        <v>119356</v>
      </c>
      <c r="F68" s="110">
        <v>54990523.710000038</v>
      </c>
    </row>
    <row r="69" spans="1:6" x14ac:dyDescent="0.25">
      <c r="A69" s="204" t="s">
        <v>170</v>
      </c>
      <c r="B69" s="111" t="s">
        <v>434</v>
      </c>
      <c r="C69" s="110">
        <v>4365</v>
      </c>
      <c r="D69" s="110">
        <v>4212</v>
      </c>
      <c r="E69" s="110">
        <v>34019</v>
      </c>
      <c r="F69" s="110">
        <v>13694199.909999998</v>
      </c>
    </row>
    <row r="70" spans="1:6" x14ac:dyDescent="0.25">
      <c r="A70" s="204" t="s">
        <v>168</v>
      </c>
      <c r="B70" s="111" t="s">
        <v>433</v>
      </c>
      <c r="C70" s="110">
        <v>9097</v>
      </c>
      <c r="D70" s="110">
        <v>8775</v>
      </c>
      <c r="E70" s="110">
        <v>62255</v>
      </c>
      <c r="F70" s="110">
        <v>32094097.380000003</v>
      </c>
    </row>
    <row r="71" spans="1:6" x14ac:dyDescent="0.25">
      <c r="A71" s="204" t="s">
        <v>432</v>
      </c>
      <c r="B71" s="111" t="s">
        <v>431</v>
      </c>
      <c r="C71" s="110">
        <v>23038</v>
      </c>
      <c r="D71" s="110">
        <v>22004</v>
      </c>
      <c r="E71" s="110">
        <v>246417</v>
      </c>
      <c r="F71" s="110">
        <v>102853567.72000015</v>
      </c>
    </row>
    <row r="72" spans="1:6" x14ac:dyDescent="0.25">
      <c r="A72" s="204" t="s">
        <v>166</v>
      </c>
      <c r="B72" s="111" t="s">
        <v>430</v>
      </c>
      <c r="C72" s="110">
        <v>14248</v>
      </c>
      <c r="D72" s="110">
        <v>13576</v>
      </c>
      <c r="E72" s="110">
        <v>143835</v>
      </c>
      <c r="F72" s="110">
        <v>64560130.910000011</v>
      </c>
    </row>
    <row r="73" spans="1:6" x14ac:dyDescent="0.25">
      <c r="A73" s="204" t="s">
        <v>165</v>
      </c>
      <c r="B73" s="111" t="s">
        <v>429</v>
      </c>
      <c r="C73" s="110">
        <v>42323</v>
      </c>
      <c r="D73" s="110">
        <v>40037</v>
      </c>
      <c r="E73" s="110">
        <v>467249</v>
      </c>
      <c r="F73" s="110">
        <v>190127592.76999965</v>
      </c>
    </row>
    <row r="74" spans="1:6" x14ac:dyDescent="0.25">
      <c r="A74" s="204" t="s">
        <v>163</v>
      </c>
      <c r="B74" s="111" t="s">
        <v>428</v>
      </c>
      <c r="C74" s="110">
        <v>3129</v>
      </c>
      <c r="D74" s="110">
        <v>2979</v>
      </c>
      <c r="E74" s="110">
        <v>35276</v>
      </c>
      <c r="F74" s="110">
        <v>12856441.969999995</v>
      </c>
    </row>
    <row r="75" spans="1:6" x14ac:dyDescent="0.25">
      <c r="A75" s="204" t="s">
        <v>161</v>
      </c>
      <c r="B75" s="111" t="s">
        <v>427</v>
      </c>
      <c r="C75" s="110">
        <v>9644</v>
      </c>
      <c r="D75" s="110">
        <v>9110</v>
      </c>
      <c r="E75" s="110">
        <v>88376</v>
      </c>
      <c r="F75" s="110">
        <v>36571167.700000077</v>
      </c>
    </row>
    <row r="76" spans="1:6" x14ac:dyDescent="0.25">
      <c r="A76" s="204" t="s">
        <v>159</v>
      </c>
      <c r="B76" s="111" t="s">
        <v>426</v>
      </c>
      <c r="C76" s="110">
        <v>8213</v>
      </c>
      <c r="D76" s="110">
        <v>7899</v>
      </c>
      <c r="E76" s="110">
        <v>92950</v>
      </c>
      <c r="F76" s="110">
        <v>40376901.310000032</v>
      </c>
    </row>
    <row r="77" spans="1:6" x14ac:dyDescent="0.25">
      <c r="A77" s="204" t="s">
        <v>157</v>
      </c>
      <c r="B77" s="111" t="s">
        <v>425</v>
      </c>
      <c r="C77" s="110">
        <v>11532</v>
      </c>
      <c r="D77" s="110">
        <v>11130</v>
      </c>
      <c r="E77" s="110">
        <v>105183</v>
      </c>
      <c r="F77" s="110">
        <v>35457885.100000069</v>
      </c>
    </row>
    <row r="78" spans="1:6" x14ac:dyDescent="0.25">
      <c r="A78" s="204" t="s">
        <v>155</v>
      </c>
      <c r="B78" s="111" t="s">
        <v>424</v>
      </c>
      <c r="C78" s="110">
        <v>17452</v>
      </c>
      <c r="D78" s="110">
        <v>16992</v>
      </c>
      <c r="E78" s="110">
        <v>153663</v>
      </c>
      <c r="F78" s="110">
        <v>64196184.46000018</v>
      </c>
    </row>
    <row r="79" spans="1:6" x14ac:dyDescent="0.25">
      <c r="A79" s="204" t="s">
        <v>153</v>
      </c>
      <c r="B79" s="111" t="s">
        <v>423</v>
      </c>
      <c r="C79" s="110">
        <v>90964</v>
      </c>
      <c r="D79" s="110">
        <v>84978</v>
      </c>
      <c r="E79" s="110">
        <v>876631</v>
      </c>
      <c r="F79" s="110">
        <v>384688770.15999836</v>
      </c>
    </row>
    <row r="80" spans="1:6" x14ac:dyDescent="0.25">
      <c r="A80" s="204" t="s">
        <v>422</v>
      </c>
      <c r="B80" s="111" t="s">
        <v>421</v>
      </c>
      <c r="C80" s="110">
        <v>19656</v>
      </c>
      <c r="D80" s="110">
        <v>18634</v>
      </c>
      <c r="E80" s="110">
        <v>221569</v>
      </c>
      <c r="F80" s="110">
        <v>103119160.31000033</v>
      </c>
    </row>
    <row r="81" spans="1:6" x14ac:dyDescent="0.25">
      <c r="A81" s="204" t="s">
        <v>151</v>
      </c>
      <c r="B81" s="111" t="s">
        <v>420</v>
      </c>
      <c r="C81" s="110">
        <v>22850</v>
      </c>
      <c r="D81" s="110">
        <v>21476</v>
      </c>
      <c r="E81" s="110">
        <v>264684</v>
      </c>
      <c r="F81" s="110">
        <v>125694781.13000058</v>
      </c>
    </row>
    <row r="82" spans="1:6" x14ac:dyDescent="0.25">
      <c r="A82" s="204" t="s">
        <v>149</v>
      </c>
      <c r="B82" s="111" t="s">
        <v>419</v>
      </c>
      <c r="C82" s="110">
        <v>22600</v>
      </c>
      <c r="D82" s="110">
        <v>21146</v>
      </c>
      <c r="E82" s="110">
        <v>300912</v>
      </c>
      <c r="F82" s="110">
        <v>118202614.31000063</v>
      </c>
    </row>
    <row r="83" spans="1:6" x14ac:dyDescent="0.25">
      <c r="A83" s="204" t="s">
        <v>147</v>
      </c>
      <c r="B83" s="111" t="s">
        <v>418</v>
      </c>
      <c r="C83" s="110">
        <v>5817</v>
      </c>
      <c r="D83" s="110">
        <v>5533</v>
      </c>
      <c r="E83" s="110">
        <v>60027</v>
      </c>
      <c r="F83" s="110">
        <v>26510593.830000017</v>
      </c>
    </row>
    <row r="84" spans="1:6" x14ac:dyDescent="0.25">
      <c r="A84" s="204" t="s">
        <v>145</v>
      </c>
      <c r="B84" s="111" t="s">
        <v>417</v>
      </c>
      <c r="C84" s="110">
        <v>8006</v>
      </c>
      <c r="D84" s="110">
        <v>7520</v>
      </c>
      <c r="E84" s="110">
        <v>80870</v>
      </c>
      <c r="F84" s="110">
        <v>35353782.330000013</v>
      </c>
    </row>
    <row r="85" spans="1:6" x14ac:dyDescent="0.25">
      <c r="A85" s="204" t="s">
        <v>143</v>
      </c>
      <c r="B85" s="111" t="s">
        <v>416</v>
      </c>
      <c r="C85" s="110">
        <v>6810</v>
      </c>
      <c r="D85" s="110">
        <v>6529</v>
      </c>
      <c r="E85" s="110">
        <v>49912</v>
      </c>
      <c r="F85" s="110">
        <v>23614393.779999994</v>
      </c>
    </row>
    <row r="86" spans="1:6" x14ac:dyDescent="0.25">
      <c r="A86" s="204" t="s">
        <v>141</v>
      </c>
      <c r="B86" s="111" t="s">
        <v>415</v>
      </c>
      <c r="C86" s="110">
        <v>4417</v>
      </c>
      <c r="D86" s="110">
        <v>4145</v>
      </c>
      <c r="E86" s="110">
        <v>32061</v>
      </c>
      <c r="F86" s="110">
        <v>13993830.950000001</v>
      </c>
    </row>
    <row r="87" spans="1:6" x14ac:dyDescent="0.25">
      <c r="A87" s="204" t="s">
        <v>414</v>
      </c>
      <c r="B87" s="111" t="s">
        <v>413</v>
      </c>
      <c r="C87" s="110">
        <v>22537</v>
      </c>
      <c r="D87" s="110">
        <v>21224</v>
      </c>
      <c r="E87" s="110">
        <v>140865</v>
      </c>
      <c r="F87" s="110">
        <v>63586174.490000233</v>
      </c>
    </row>
    <row r="88" spans="1:6" x14ac:dyDescent="0.25">
      <c r="A88" s="204" t="s">
        <v>139</v>
      </c>
      <c r="B88" s="111" t="s">
        <v>412</v>
      </c>
      <c r="C88" s="110">
        <v>12660</v>
      </c>
      <c r="D88" s="110">
        <v>12295</v>
      </c>
      <c r="E88" s="110">
        <v>89951</v>
      </c>
      <c r="F88" s="110">
        <v>39222135.110000089</v>
      </c>
    </row>
    <row r="89" spans="1:6" x14ac:dyDescent="0.25">
      <c r="A89" s="204" t="s">
        <v>137</v>
      </c>
      <c r="B89" s="111" t="s">
        <v>411</v>
      </c>
      <c r="C89" s="110">
        <v>13547</v>
      </c>
      <c r="D89" s="110">
        <v>12879</v>
      </c>
      <c r="E89" s="110">
        <v>143853</v>
      </c>
      <c r="F89" s="110">
        <v>65375403.590000071</v>
      </c>
    </row>
    <row r="90" spans="1:6" x14ac:dyDescent="0.25">
      <c r="A90" s="204" t="s">
        <v>135</v>
      </c>
      <c r="B90" s="111" t="s">
        <v>410</v>
      </c>
      <c r="C90" s="110">
        <v>6581</v>
      </c>
      <c r="D90" s="110">
        <v>6274</v>
      </c>
      <c r="E90" s="110">
        <v>67123</v>
      </c>
      <c r="F90" s="110">
        <v>30115182.419999987</v>
      </c>
    </row>
    <row r="91" spans="1:6" x14ac:dyDescent="0.25">
      <c r="A91" s="204" t="s">
        <v>133</v>
      </c>
      <c r="B91" s="111" t="s">
        <v>409</v>
      </c>
      <c r="C91" s="110">
        <v>5914</v>
      </c>
      <c r="D91" s="110">
        <v>5645</v>
      </c>
      <c r="E91" s="110">
        <v>53970</v>
      </c>
      <c r="F91" s="110">
        <v>24650337.290000018</v>
      </c>
    </row>
    <row r="92" spans="1:6" x14ac:dyDescent="0.25">
      <c r="A92" s="204" t="s">
        <v>131</v>
      </c>
      <c r="B92" s="111" t="s">
        <v>408</v>
      </c>
      <c r="C92" s="110">
        <v>6357</v>
      </c>
      <c r="D92" s="110">
        <v>6198</v>
      </c>
      <c r="E92" s="110">
        <v>56644</v>
      </c>
      <c r="F92" s="110">
        <v>24647703.559999995</v>
      </c>
    </row>
    <row r="93" spans="1:6" x14ac:dyDescent="0.25">
      <c r="A93" s="204" t="s">
        <v>407</v>
      </c>
      <c r="B93" s="111" t="s">
        <v>406</v>
      </c>
      <c r="C93" s="110">
        <v>5122</v>
      </c>
      <c r="D93" s="110">
        <v>4816</v>
      </c>
      <c r="E93" s="110">
        <v>45753</v>
      </c>
      <c r="F93" s="110">
        <v>20064108.490000021</v>
      </c>
    </row>
    <row r="94" spans="1:6" x14ac:dyDescent="0.25">
      <c r="A94" s="204" t="s">
        <v>129</v>
      </c>
      <c r="B94" s="111" t="s">
        <v>405</v>
      </c>
      <c r="C94" s="110">
        <v>2181</v>
      </c>
      <c r="D94" s="110">
        <v>2107</v>
      </c>
      <c r="E94" s="110">
        <v>21242</v>
      </c>
      <c r="F94" s="110">
        <v>8942105.8399999961</v>
      </c>
    </row>
    <row r="95" spans="1:6" x14ac:dyDescent="0.25">
      <c r="A95" s="204" t="s">
        <v>127</v>
      </c>
      <c r="B95" s="111" t="s">
        <v>404</v>
      </c>
      <c r="C95" s="110">
        <v>19562</v>
      </c>
      <c r="D95" s="110">
        <v>18107</v>
      </c>
      <c r="E95" s="110">
        <v>217547</v>
      </c>
      <c r="F95" s="110">
        <v>94878207.730000556</v>
      </c>
    </row>
    <row r="96" spans="1:6" x14ac:dyDescent="0.25">
      <c r="A96" s="204" t="s">
        <v>125</v>
      </c>
      <c r="B96" s="111" t="s">
        <v>403</v>
      </c>
      <c r="C96" s="110">
        <v>30363</v>
      </c>
      <c r="D96" s="110">
        <v>28373</v>
      </c>
      <c r="E96" s="110">
        <v>477589</v>
      </c>
      <c r="F96" s="110">
        <v>182870001.2600002</v>
      </c>
    </row>
    <row r="97" spans="1:6" x14ac:dyDescent="0.25">
      <c r="A97" s="204" t="s">
        <v>123</v>
      </c>
      <c r="B97" s="111" t="s">
        <v>402</v>
      </c>
      <c r="C97" s="110">
        <v>29473</v>
      </c>
      <c r="D97" s="110">
        <v>27311</v>
      </c>
      <c r="E97" s="110">
        <v>361778</v>
      </c>
      <c r="F97" s="110">
        <v>150237014.05000022</v>
      </c>
    </row>
    <row r="98" spans="1:6" x14ac:dyDescent="0.25">
      <c r="A98" s="204" t="s">
        <v>121</v>
      </c>
      <c r="B98" s="111" t="s">
        <v>401</v>
      </c>
      <c r="C98" s="110">
        <v>22572</v>
      </c>
      <c r="D98" s="110">
        <v>21197</v>
      </c>
      <c r="E98" s="110">
        <v>245583</v>
      </c>
      <c r="F98" s="110">
        <v>103596984.48000057</v>
      </c>
    </row>
    <row r="99" spans="1:6" x14ac:dyDescent="0.25">
      <c r="A99" s="204" t="s">
        <v>119</v>
      </c>
      <c r="B99" s="111" t="s">
        <v>400</v>
      </c>
      <c r="C99" s="110">
        <v>19755</v>
      </c>
      <c r="D99" s="110">
        <v>18332</v>
      </c>
      <c r="E99" s="110">
        <v>207947</v>
      </c>
      <c r="F99" s="110">
        <v>96216652.180000439</v>
      </c>
    </row>
    <row r="100" spans="1:6" x14ac:dyDescent="0.25">
      <c r="A100" s="204" t="s">
        <v>399</v>
      </c>
      <c r="B100" s="111" t="s">
        <v>398</v>
      </c>
      <c r="C100" s="110">
        <f>'[4]Annexe 2'!C109+'[4]Annexe 2'!C108+'[4]Annexe 2'!C102</f>
        <v>9749</v>
      </c>
      <c r="D100" s="110">
        <f>'[4]Annexe 2'!D109+'[4]Annexe 2'!D108+'[4]Annexe 2'!D102</f>
        <v>9346</v>
      </c>
      <c r="E100" s="110">
        <f>'[4]Annexe 2'!E109+'[4]Annexe 2'!E108+'[4]Annexe 2'!E102</f>
        <v>59816</v>
      </c>
      <c r="F100" s="110">
        <f>'[4]Annexe 2'!F109+'[4]Annexe 2'!F108+'[4]Annexe 2'!F102</f>
        <v>26364806.030000042</v>
      </c>
    </row>
    <row r="101" spans="1:6" x14ac:dyDescent="0.25">
      <c r="A101" s="204" t="s">
        <v>397</v>
      </c>
      <c r="B101" s="111" t="s">
        <v>396</v>
      </c>
      <c r="C101" s="110">
        <v>7158</v>
      </c>
      <c r="D101" s="110">
        <v>6720</v>
      </c>
      <c r="E101" s="110">
        <v>50569</v>
      </c>
      <c r="F101" s="110">
        <v>22523162.000000011</v>
      </c>
    </row>
    <row r="102" spans="1:6" x14ac:dyDescent="0.25">
      <c r="A102" s="204" t="s">
        <v>395</v>
      </c>
      <c r="B102" s="111" t="s">
        <v>394</v>
      </c>
      <c r="C102" s="110">
        <v>2917</v>
      </c>
      <c r="D102" s="110">
        <v>2654</v>
      </c>
      <c r="E102" s="110">
        <v>19037</v>
      </c>
      <c r="F102" s="110">
        <v>7650296.579999987</v>
      </c>
    </row>
    <row r="103" spans="1:6" x14ac:dyDescent="0.25">
      <c r="A103" s="204" t="s">
        <v>393</v>
      </c>
      <c r="B103" s="111" t="s">
        <v>392</v>
      </c>
      <c r="C103" s="110">
        <v>14747</v>
      </c>
      <c r="D103" s="110">
        <v>14181</v>
      </c>
      <c r="E103" s="110">
        <v>107824</v>
      </c>
      <c r="F103" s="110">
        <v>49794764.590000197</v>
      </c>
    </row>
    <row r="104" spans="1:6" x14ac:dyDescent="0.25">
      <c r="A104" s="204" t="s">
        <v>391</v>
      </c>
      <c r="B104" s="111" t="s">
        <v>390</v>
      </c>
      <c r="C104" s="110">
        <v>1294</v>
      </c>
      <c r="D104" s="110">
        <v>1159</v>
      </c>
      <c r="E104" s="110">
        <v>11874</v>
      </c>
      <c r="F104" s="110">
        <v>5259691.1799999988</v>
      </c>
    </row>
    <row r="105" spans="1:6" ht="15.75" thickBot="1" x14ac:dyDescent="0.3">
      <c r="A105" s="203" t="s">
        <v>389</v>
      </c>
      <c r="B105" s="203" t="s">
        <v>388</v>
      </c>
      <c r="C105" s="110">
        <f>'[4]Annexe 2'!C106+'[4]Annexe 2'!C99</f>
        <v>140</v>
      </c>
      <c r="D105" s="110">
        <f>'[4]Annexe 2'!D106+'[4]Annexe 2'!D99</f>
        <v>130</v>
      </c>
      <c r="E105" s="110">
        <f>'[4]Annexe 2'!E106+'[4]Annexe 2'!E99</f>
        <v>486</v>
      </c>
      <c r="F105" s="110">
        <f>'[4]Annexe 2'!F106+'[4]Annexe 2'!F99</f>
        <v>94311.22</v>
      </c>
    </row>
    <row r="106" spans="1:6" s="202" customFormat="1" ht="15.75" thickBot="1" x14ac:dyDescent="0.3">
      <c r="A106" s="105"/>
      <c r="B106" s="105" t="s">
        <v>387</v>
      </c>
      <c r="C106" s="104">
        <f>SUM(C4:C105)</f>
        <v>1246282</v>
      </c>
      <c r="D106" s="104">
        <f>SUM(D4:D105)</f>
        <v>1183054</v>
      </c>
      <c r="E106" s="104">
        <f>SUM(E4:E105)</f>
        <v>12085442</v>
      </c>
      <c r="F106" s="104">
        <f>SUM(F4:F105)</f>
        <v>5188577034.5200052</v>
      </c>
    </row>
    <row r="108" spans="1:6" s="199" customFormat="1" ht="11.25" x14ac:dyDescent="0.2">
      <c r="A108" s="102" t="s">
        <v>110</v>
      </c>
      <c r="C108" s="200"/>
      <c r="D108" s="200"/>
      <c r="E108" s="200"/>
      <c r="F108" s="200"/>
    </row>
    <row r="109" spans="1:6" s="199" customFormat="1" ht="11.25" x14ac:dyDescent="0.2">
      <c r="A109" s="201" t="s">
        <v>386</v>
      </c>
      <c r="C109" s="200"/>
      <c r="D109" s="200"/>
      <c r="E109" s="200"/>
      <c r="F109" s="200"/>
    </row>
    <row r="110" spans="1:6" x14ac:dyDescent="0.25">
      <c r="C110" s="198"/>
      <c r="D110" s="198"/>
      <c r="E110" s="198"/>
      <c r="F110" s="198"/>
    </row>
    <row r="111" spans="1:6" x14ac:dyDescent="0.25">
      <c r="C111" s="197"/>
      <c r="D111" s="197"/>
      <c r="E111" s="197"/>
      <c r="F111" s="197"/>
    </row>
    <row r="112" spans="1:6" x14ac:dyDescent="0.25">
      <c r="C112" s="197"/>
      <c r="D112" s="197"/>
      <c r="E112" s="197"/>
      <c r="F112" s="197"/>
    </row>
    <row r="113" spans="3:6" x14ac:dyDescent="0.25">
      <c r="C113" s="197"/>
      <c r="E113" s="197"/>
      <c r="F113" s="19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Normal="100" workbookViewId="0">
      <pane xSplit="1" ySplit="3" topLeftCell="G4" activePane="bottomRight" state="frozen"/>
      <selection activeCell="A27" sqref="A27"/>
      <selection pane="topRight" activeCell="A27" sqref="A27"/>
      <selection pane="bottomLeft" activeCell="A27" sqref="A27"/>
      <selection pane="bottomRight"/>
    </sheetView>
  </sheetViews>
  <sheetFormatPr baseColWidth="10" defaultColWidth="9.140625" defaultRowHeight="15" x14ac:dyDescent="0.25"/>
  <cols>
    <col min="1" max="1" width="63.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4" t="s">
        <v>359</v>
      </c>
    </row>
    <row r="2" spans="1:8" x14ac:dyDescent="0.25">
      <c r="A2" s="15"/>
    </row>
    <row r="3" spans="1:8" s="70" customFormat="1" ht="60" x14ac:dyDescent="0.25">
      <c r="A3" s="70" t="s">
        <v>31</v>
      </c>
      <c r="B3" s="17" t="s">
        <v>45</v>
      </c>
      <c r="C3" s="17" t="s">
        <v>48</v>
      </c>
      <c r="D3" s="17" t="s">
        <v>53</v>
      </c>
      <c r="E3" s="17" t="s">
        <v>52</v>
      </c>
      <c r="F3" s="17" t="s">
        <v>46</v>
      </c>
      <c r="G3" s="17" t="s">
        <v>54</v>
      </c>
    </row>
    <row r="4" spans="1:8" x14ac:dyDescent="0.25">
      <c r="A4" s="23">
        <v>43891</v>
      </c>
      <c r="B4" s="24">
        <v>1</v>
      </c>
      <c r="C4" s="24">
        <v>4</v>
      </c>
      <c r="D4" s="24">
        <v>600</v>
      </c>
      <c r="E4" s="24">
        <v>1</v>
      </c>
      <c r="F4" s="24">
        <v>4</v>
      </c>
      <c r="G4" s="24">
        <v>600</v>
      </c>
      <c r="H4" s="2"/>
    </row>
    <row r="5" spans="1:8" x14ac:dyDescent="0.25">
      <c r="A5" s="23">
        <v>43892</v>
      </c>
      <c r="B5" s="24">
        <v>129</v>
      </c>
      <c r="C5" s="24">
        <v>6315</v>
      </c>
      <c r="D5" s="24">
        <v>914385.53</v>
      </c>
      <c r="E5" s="24">
        <v>130</v>
      </c>
      <c r="F5" s="24">
        <v>6319</v>
      </c>
      <c r="G5" s="24">
        <v>914985.53</v>
      </c>
      <c r="H5" s="2"/>
    </row>
    <row r="6" spans="1:8" x14ac:dyDescent="0.25">
      <c r="A6" s="23">
        <v>43893</v>
      </c>
      <c r="B6" s="24">
        <v>166</v>
      </c>
      <c r="C6" s="24">
        <v>4417</v>
      </c>
      <c r="D6" s="24">
        <v>1693762.48</v>
      </c>
      <c r="E6" s="24">
        <v>296</v>
      </c>
      <c r="F6" s="24">
        <v>10736</v>
      </c>
      <c r="G6" s="24">
        <v>2608748.0099999998</v>
      </c>
      <c r="H6" s="2"/>
    </row>
    <row r="7" spans="1:8" x14ac:dyDescent="0.25">
      <c r="A7" s="23">
        <v>43894</v>
      </c>
      <c r="B7" s="24">
        <v>202</v>
      </c>
      <c r="C7" s="24">
        <v>2583</v>
      </c>
      <c r="D7" s="24">
        <v>1894450.64</v>
      </c>
      <c r="E7" s="24">
        <v>498</v>
      </c>
      <c r="F7" s="24">
        <v>13319</v>
      </c>
      <c r="G7" s="24">
        <v>4503198.6500000004</v>
      </c>
      <c r="H7" s="2"/>
    </row>
    <row r="8" spans="1:8" x14ac:dyDescent="0.25">
      <c r="A8" s="23">
        <v>43895</v>
      </c>
      <c r="B8" s="24">
        <v>309</v>
      </c>
      <c r="C8" s="24">
        <v>8141</v>
      </c>
      <c r="D8" s="24">
        <v>3406999.78</v>
      </c>
      <c r="E8" s="24">
        <v>807</v>
      </c>
      <c r="F8" s="24">
        <v>21460</v>
      </c>
      <c r="G8" s="24">
        <v>7910198.4299999997</v>
      </c>
      <c r="H8" s="2"/>
    </row>
    <row r="9" spans="1:8" x14ac:dyDescent="0.25">
      <c r="A9" s="23">
        <v>43896</v>
      </c>
      <c r="B9" s="24">
        <v>479</v>
      </c>
      <c r="C9" s="24">
        <v>9501</v>
      </c>
      <c r="D9" s="24">
        <v>5152737.16</v>
      </c>
      <c r="E9" s="24">
        <v>1286</v>
      </c>
      <c r="F9" s="24">
        <v>30961</v>
      </c>
      <c r="G9" s="24">
        <v>13062935.59</v>
      </c>
      <c r="H9" s="2"/>
    </row>
    <row r="10" spans="1:8" x14ac:dyDescent="0.25">
      <c r="A10" s="23">
        <v>43897</v>
      </c>
      <c r="B10" s="24">
        <v>25</v>
      </c>
      <c r="C10" s="24">
        <v>139</v>
      </c>
      <c r="D10" s="24">
        <v>74820</v>
      </c>
      <c r="E10" s="24">
        <v>1311</v>
      </c>
      <c r="F10" s="24">
        <v>31100</v>
      </c>
      <c r="G10" s="24">
        <v>13137755.59</v>
      </c>
      <c r="H10" s="2"/>
    </row>
    <row r="11" spans="1:8" x14ac:dyDescent="0.25">
      <c r="A11" s="23">
        <v>43898</v>
      </c>
      <c r="B11" s="24">
        <v>17</v>
      </c>
      <c r="C11" s="24">
        <v>108</v>
      </c>
      <c r="D11" s="24">
        <v>25424.67</v>
      </c>
      <c r="E11" s="24">
        <v>1328</v>
      </c>
      <c r="F11" s="24">
        <v>31208</v>
      </c>
      <c r="G11" s="24">
        <v>13163180.26</v>
      </c>
      <c r="H11" s="2"/>
    </row>
    <row r="12" spans="1:8" x14ac:dyDescent="0.25">
      <c r="A12" s="23">
        <v>43899</v>
      </c>
      <c r="B12" s="24">
        <v>637</v>
      </c>
      <c r="C12" s="24">
        <v>11301</v>
      </c>
      <c r="D12" s="24">
        <v>4936698.66</v>
      </c>
      <c r="E12" s="24">
        <v>1965</v>
      </c>
      <c r="F12" s="24">
        <v>42509</v>
      </c>
      <c r="G12" s="24">
        <v>18099878.920000002</v>
      </c>
      <c r="H12" s="2"/>
    </row>
    <row r="13" spans="1:8" x14ac:dyDescent="0.25">
      <c r="A13" s="23">
        <v>43900</v>
      </c>
      <c r="B13" s="24">
        <v>852</v>
      </c>
      <c r="C13" s="24">
        <v>16703</v>
      </c>
      <c r="D13" s="24">
        <v>8235475.1799999997</v>
      </c>
      <c r="E13" s="24">
        <v>2817</v>
      </c>
      <c r="F13" s="24">
        <v>59212</v>
      </c>
      <c r="G13" s="24">
        <v>26335354.100000001</v>
      </c>
      <c r="H13" s="2"/>
    </row>
    <row r="14" spans="1:8" x14ac:dyDescent="0.25">
      <c r="A14" s="23">
        <v>43901</v>
      </c>
      <c r="B14" s="24">
        <v>1115</v>
      </c>
      <c r="C14" s="24">
        <v>15071</v>
      </c>
      <c r="D14" s="24">
        <v>8101683.9400000004</v>
      </c>
      <c r="E14" s="24">
        <v>3932</v>
      </c>
      <c r="F14" s="24">
        <v>74283</v>
      </c>
      <c r="G14" s="24">
        <v>34437038.039999999</v>
      </c>
      <c r="H14" s="2"/>
    </row>
    <row r="15" spans="1:8" x14ac:dyDescent="0.25">
      <c r="A15" s="23">
        <v>43902</v>
      </c>
      <c r="B15" s="24">
        <v>1555</v>
      </c>
      <c r="C15" s="24">
        <v>29510</v>
      </c>
      <c r="D15" s="24">
        <v>15380735.73</v>
      </c>
      <c r="E15" s="24">
        <v>5487</v>
      </c>
      <c r="F15" s="24">
        <v>103793</v>
      </c>
      <c r="G15" s="24">
        <v>49817773.770000003</v>
      </c>
      <c r="H15" s="2"/>
    </row>
    <row r="16" spans="1:8" x14ac:dyDescent="0.25">
      <c r="A16" s="23">
        <v>43903</v>
      </c>
      <c r="B16" s="24">
        <v>1784</v>
      </c>
      <c r="C16" s="24">
        <v>35383</v>
      </c>
      <c r="D16" s="24">
        <v>17854634.210000001</v>
      </c>
      <c r="E16" s="24">
        <v>7271</v>
      </c>
      <c r="F16" s="24">
        <v>139176</v>
      </c>
      <c r="G16" s="24">
        <v>67672407.980000004</v>
      </c>
      <c r="H16" s="2"/>
    </row>
    <row r="17" spans="1:8" x14ac:dyDescent="0.25">
      <c r="A17" s="23">
        <v>43904</v>
      </c>
      <c r="B17" s="24">
        <v>467</v>
      </c>
      <c r="C17" s="24">
        <v>7634</v>
      </c>
      <c r="D17" s="24">
        <v>3655506.35</v>
      </c>
      <c r="E17" s="24">
        <v>7738</v>
      </c>
      <c r="F17" s="24">
        <v>146810</v>
      </c>
      <c r="G17" s="24">
        <v>71327914.329999998</v>
      </c>
      <c r="H17" s="2"/>
    </row>
    <row r="18" spans="1:8" x14ac:dyDescent="0.25">
      <c r="A18" s="23">
        <v>43905</v>
      </c>
      <c r="B18" s="24">
        <v>650</v>
      </c>
      <c r="C18" s="24">
        <v>10873</v>
      </c>
      <c r="D18" s="24">
        <v>5502103.1200000001</v>
      </c>
      <c r="E18" s="24">
        <v>8388</v>
      </c>
      <c r="F18" s="24">
        <v>157683</v>
      </c>
      <c r="G18" s="24">
        <v>76830017.450000003</v>
      </c>
      <c r="H18" s="2"/>
    </row>
    <row r="19" spans="1:8" x14ac:dyDescent="0.25">
      <c r="A19" s="23">
        <v>43906</v>
      </c>
      <c r="B19" s="24">
        <v>325</v>
      </c>
      <c r="C19" s="24">
        <v>7611</v>
      </c>
      <c r="D19" s="24">
        <v>3634930.29</v>
      </c>
      <c r="E19" s="24">
        <v>8713</v>
      </c>
      <c r="F19" s="24">
        <v>165294</v>
      </c>
      <c r="G19" s="24">
        <v>80464947.739999995</v>
      </c>
      <c r="H19" s="2"/>
    </row>
    <row r="20" spans="1:8" x14ac:dyDescent="0.25">
      <c r="A20" s="23">
        <v>43907</v>
      </c>
      <c r="B20" s="24">
        <v>7501</v>
      </c>
      <c r="C20" s="24">
        <v>165092</v>
      </c>
      <c r="D20" s="24">
        <v>81153463.349999994</v>
      </c>
      <c r="E20" s="24">
        <v>16214</v>
      </c>
      <c r="F20" s="24">
        <v>330386</v>
      </c>
      <c r="G20" s="24">
        <v>161618411.09</v>
      </c>
      <c r="H20" s="2"/>
    </row>
    <row r="21" spans="1:8" x14ac:dyDescent="0.25">
      <c r="A21" s="23">
        <v>43908</v>
      </c>
      <c r="B21" s="24">
        <v>4562</v>
      </c>
      <c r="C21" s="24">
        <v>108664</v>
      </c>
      <c r="D21" s="24">
        <v>48623863.659999996</v>
      </c>
      <c r="E21" s="24">
        <v>20776</v>
      </c>
      <c r="F21" s="24">
        <v>439050</v>
      </c>
      <c r="G21" s="24">
        <v>210242274.75</v>
      </c>
      <c r="H21" s="2"/>
    </row>
    <row r="22" spans="1:8" x14ac:dyDescent="0.25">
      <c r="A22" s="23">
        <v>43909</v>
      </c>
      <c r="B22" s="24">
        <v>5049</v>
      </c>
      <c r="C22" s="24">
        <v>100928</v>
      </c>
      <c r="D22" s="24">
        <v>44277097.810000002</v>
      </c>
      <c r="E22" s="24">
        <v>25825</v>
      </c>
      <c r="F22" s="24">
        <v>539978</v>
      </c>
      <c r="G22" s="24">
        <v>254519372.56</v>
      </c>
      <c r="H22" s="2"/>
    </row>
    <row r="23" spans="1:8" x14ac:dyDescent="0.25">
      <c r="A23" s="23">
        <v>43910</v>
      </c>
      <c r="B23" s="24">
        <v>4246</v>
      </c>
      <c r="C23" s="24">
        <v>96499</v>
      </c>
      <c r="D23" s="24">
        <v>41138114.590000004</v>
      </c>
      <c r="E23" s="24">
        <v>30071</v>
      </c>
      <c r="F23" s="24">
        <v>636477</v>
      </c>
      <c r="G23" s="24">
        <v>295657487.14999998</v>
      </c>
      <c r="H23" s="2"/>
    </row>
    <row r="24" spans="1:8" x14ac:dyDescent="0.25">
      <c r="A24" s="23">
        <v>43911</v>
      </c>
      <c r="B24" s="24">
        <v>651</v>
      </c>
      <c r="C24" s="24">
        <v>9602</v>
      </c>
      <c r="D24" s="24">
        <v>4615948.3499999996</v>
      </c>
      <c r="E24" s="24">
        <v>30722</v>
      </c>
      <c r="F24" s="24">
        <v>646079</v>
      </c>
      <c r="G24" s="24">
        <v>300273435.5</v>
      </c>
      <c r="H24" s="2"/>
    </row>
    <row r="25" spans="1:8" x14ac:dyDescent="0.25">
      <c r="A25" s="23">
        <v>43912</v>
      </c>
      <c r="B25" s="24">
        <v>815</v>
      </c>
      <c r="C25" s="24">
        <v>8859</v>
      </c>
      <c r="D25" s="24">
        <v>3853806.52</v>
      </c>
      <c r="E25" s="24">
        <v>31537</v>
      </c>
      <c r="F25" s="24">
        <v>654938</v>
      </c>
      <c r="G25" s="24">
        <v>304127242.01999998</v>
      </c>
      <c r="H25" s="2"/>
    </row>
    <row r="26" spans="1:8" s="11" customFormat="1" x14ac:dyDescent="0.25">
      <c r="A26" s="25">
        <v>43913</v>
      </c>
      <c r="B26" s="26">
        <v>19008</v>
      </c>
      <c r="C26" s="26">
        <v>191839</v>
      </c>
      <c r="D26" s="26">
        <v>83493579.900000006</v>
      </c>
      <c r="E26" s="24">
        <v>50545</v>
      </c>
      <c r="F26" s="24">
        <v>846777</v>
      </c>
      <c r="G26" s="24">
        <v>387620821.92000002</v>
      </c>
      <c r="H26" s="2"/>
    </row>
    <row r="27" spans="1:8" s="11" customFormat="1" x14ac:dyDescent="0.25">
      <c r="A27" s="25">
        <v>43914</v>
      </c>
      <c r="B27" s="26">
        <v>48196</v>
      </c>
      <c r="C27" s="26">
        <v>411298</v>
      </c>
      <c r="D27" s="26">
        <v>186007667.09</v>
      </c>
      <c r="E27" s="24">
        <v>98741</v>
      </c>
      <c r="F27" s="24">
        <v>1258075</v>
      </c>
      <c r="G27" s="24">
        <v>573628489.00999999</v>
      </c>
      <c r="H27" s="2"/>
    </row>
    <row r="28" spans="1:8" s="11" customFormat="1" x14ac:dyDescent="0.25">
      <c r="A28" s="25">
        <v>43915</v>
      </c>
      <c r="B28" s="26">
        <v>55854</v>
      </c>
      <c r="C28" s="26">
        <v>452635</v>
      </c>
      <c r="D28" s="26">
        <v>200438361.03999999</v>
      </c>
      <c r="E28" s="24">
        <v>154595</v>
      </c>
      <c r="F28" s="24">
        <v>1710710</v>
      </c>
      <c r="G28" s="24">
        <v>774066850.04999995</v>
      </c>
      <c r="H28" s="2"/>
    </row>
    <row r="29" spans="1:8" s="11" customFormat="1" x14ac:dyDescent="0.25">
      <c r="A29" s="25">
        <v>43916</v>
      </c>
      <c r="B29" s="26">
        <v>52793</v>
      </c>
      <c r="C29" s="26">
        <v>447781</v>
      </c>
      <c r="D29" s="26">
        <v>197253625.13</v>
      </c>
      <c r="E29" s="24">
        <v>207388</v>
      </c>
      <c r="F29" s="24">
        <v>2158491</v>
      </c>
      <c r="G29" s="24">
        <v>971320475.17999995</v>
      </c>
      <c r="H29" s="2"/>
    </row>
    <row r="30" spans="1:8" s="11" customFormat="1" x14ac:dyDescent="0.25">
      <c r="A30" s="25">
        <v>43917</v>
      </c>
      <c r="B30" s="26">
        <v>49392</v>
      </c>
      <c r="C30" s="26">
        <v>445825</v>
      </c>
      <c r="D30" s="26">
        <v>199933516.75999999</v>
      </c>
      <c r="E30" s="24">
        <v>256780</v>
      </c>
      <c r="F30" s="24">
        <v>2604316</v>
      </c>
      <c r="G30" s="24">
        <v>1171253991.9400001</v>
      </c>
      <c r="H30" s="2"/>
    </row>
    <row r="31" spans="1:8" s="11" customFormat="1" x14ac:dyDescent="0.25">
      <c r="A31" s="25">
        <v>43918</v>
      </c>
      <c r="B31" s="26">
        <v>11614</v>
      </c>
      <c r="C31" s="26">
        <v>78620</v>
      </c>
      <c r="D31" s="26">
        <v>37414608.689999998</v>
      </c>
      <c r="E31" s="24">
        <v>268394</v>
      </c>
      <c r="F31" s="24">
        <v>2682936</v>
      </c>
      <c r="G31" s="24">
        <v>1208668600.6300001</v>
      </c>
      <c r="H31" s="2"/>
    </row>
    <row r="32" spans="1:8" s="11" customFormat="1" x14ac:dyDescent="0.25">
      <c r="A32" s="25">
        <v>43919</v>
      </c>
      <c r="B32" s="26">
        <v>14169</v>
      </c>
      <c r="C32" s="26">
        <v>93940</v>
      </c>
      <c r="D32" s="26">
        <v>39447624.590000004</v>
      </c>
      <c r="E32" s="24">
        <v>282563</v>
      </c>
      <c r="F32" s="24">
        <v>2776876</v>
      </c>
      <c r="G32" s="24">
        <v>1248116225.22</v>
      </c>
      <c r="H32" s="2"/>
    </row>
    <row r="33" spans="1:10" s="11" customFormat="1" x14ac:dyDescent="0.25">
      <c r="A33" s="25">
        <v>43920</v>
      </c>
      <c r="B33" s="26">
        <v>63200</v>
      </c>
      <c r="C33" s="26">
        <v>565303</v>
      </c>
      <c r="D33" s="26">
        <v>254027088.09999999</v>
      </c>
      <c r="E33" s="24">
        <v>345763</v>
      </c>
      <c r="F33" s="24">
        <v>3342179</v>
      </c>
      <c r="G33" s="24">
        <v>1502143313.3199999</v>
      </c>
      <c r="H33" s="2"/>
      <c r="I33" s="10"/>
      <c r="J33" s="10"/>
    </row>
    <row r="34" spans="1:10" s="11" customFormat="1" x14ac:dyDescent="0.25">
      <c r="A34" s="25">
        <v>43921</v>
      </c>
      <c r="B34" s="26">
        <v>78610</v>
      </c>
      <c r="C34" s="26">
        <v>665287</v>
      </c>
      <c r="D34" s="26">
        <v>294680036.94999999</v>
      </c>
      <c r="E34" s="24">
        <v>424373</v>
      </c>
      <c r="F34" s="24">
        <v>4007466</v>
      </c>
      <c r="G34" s="24">
        <v>1796823350.27</v>
      </c>
      <c r="H34" s="2"/>
    </row>
    <row r="35" spans="1:10" s="11" customFormat="1" x14ac:dyDescent="0.25">
      <c r="A35" s="25">
        <v>43922</v>
      </c>
      <c r="B35" s="26">
        <v>62459</v>
      </c>
      <c r="C35" s="26">
        <v>518930</v>
      </c>
      <c r="D35" s="26">
        <v>222972752.13999999</v>
      </c>
      <c r="E35" s="24">
        <v>486832</v>
      </c>
      <c r="F35" s="24">
        <v>4526396</v>
      </c>
      <c r="G35" s="24">
        <v>2019796102.4100001</v>
      </c>
      <c r="H35" s="2"/>
      <c r="I35" s="10"/>
      <c r="J35" s="10"/>
    </row>
    <row r="36" spans="1:10" s="11" customFormat="1" x14ac:dyDescent="0.25">
      <c r="A36" s="25">
        <v>43923</v>
      </c>
      <c r="B36" s="26">
        <v>72480</v>
      </c>
      <c r="C36" s="26">
        <v>626092</v>
      </c>
      <c r="D36" s="26">
        <v>283798527.25999999</v>
      </c>
      <c r="E36" s="24">
        <v>559312</v>
      </c>
      <c r="F36" s="24">
        <v>5152488</v>
      </c>
      <c r="G36" s="24">
        <v>2303594629.6700001</v>
      </c>
      <c r="H36" s="2"/>
    </row>
    <row r="37" spans="1:10" s="11" customFormat="1" x14ac:dyDescent="0.25">
      <c r="A37" s="25">
        <v>43924</v>
      </c>
      <c r="B37" s="26">
        <v>76835</v>
      </c>
      <c r="C37" s="26">
        <v>727915</v>
      </c>
      <c r="D37" s="26">
        <v>334307626.94999999</v>
      </c>
      <c r="E37" s="24">
        <v>636147</v>
      </c>
      <c r="F37" s="24">
        <v>5880403</v>
      </c>
      <c r="G37" s="24">
        <v>2637902256.6199999</v>
      </c>
      <c r="H37" s="2"/>
    </row>
    <row r="38" spans="1:10" s="11" customFormat="1" x14ac:dyDescent="0.25">
      <c r="A38" s="25">
        <v>43925</v>
      </c>
      <c r="B38" s="26">
        <v>13683</v>
      </c>
      <c r="C38" s="26">
        <v>91911</v>
      </c>
      <c r="D38" s="26">
        <v>42450628.640000001</v>
      </c>
      <c r="E38" s="24">
        <v>649830</v>
      </c>
      <c r="F38" s="24">
        <v>5972314</v>
      </c>
      <c r="G38" s="24">
        <v>2680352885.2600002</v>
      </c>
      <c r="H38" s="2"/>
    </row>
    <row r="39" spans="1:10" s="11" customFormat="1" x14ac:dyDescent="0.25">
      <c r="A39" s="25">
        <v>43926</v>
      </c>
      <c r="B39" s="26">
        <v>9197</v>
      </c>
      <c r="C39" s="26">
        <v>54973</v>
      </c>
      <c r="D39" s="26">
        <v>25920766.98</v>
      </c>
      <c r="E39" s="24">
        <v>659027</v>
      </c>
      <c r="F39" s="24">
        <v>6027287</v>
      </c>
      <c r="G39" s="24">
        <v>2706273652.2399998</v>
      </c>
      <c r="H39" s="2"/>
    </row>
    <row r="40" spans="1:10" s="11" customFormat="1" x14ac:dyDescent="0.25">
      <c r="A40" s="25">
        <v>43927</v>
      </c>
      <c r="B40" s="26">
        <v>61644</v>
      </c>
      <c r="C40" s="26">
        <v>557436</v>
      </c>
      <c r="D40" s="26">
        <v>253518904.24000001</v>
      </c>
      <c r="E40" s="24">
        <v>720671</v>
      </c>
      <c r="F40" s="24">
        <v>6584723</v>
      </c>
      <c r="G40" s="24">
        <v>2959792556.48</v>
      </c>
      <c r="H40" s="2"/>
    </row>
    <row r="41" spans="1:10" s="11" customFormat="1" x14ac:dyDescent="0.25">
      <c r="A41" s="25">
        <v>43928</v>
      </c>
      <c r="B41" s="26">
        <v>56870</v>
      </c>
      <c r="C41" s="26">
        <v>572728</v>
      </c>
      <c r="D41" s="26">
        <v>266756494.78999999</v>
      </c>
      <c r="E41" s="24">
        <v>777541</v>
      </c>
      <c r="F41" s="24">
        <v>7157451</v>
      </c>
      <c r="G41" s="24">
        <v>3226549051.27</v>
      </c>
      <c r="H41" s="2"/>
    </row>
    <row r="42" spans="1:10" x14ac:dyDescent="0.25">
      <c r="A42" s="1">
        <v>43929</v>
      </c>
      <c r="B42" s="2">
        <v>56286</v>
      </c>
      <c r="C42" s="2">
        <v>602444</v>
      </c>
      <c r="D42" s="2">
        <v>260682232.62</v>
      </c>
      <c r="E42" s="24">
        <v>833827</v>
      </c>
      <c r="F42" s="24">
        <v>7759895</v>
      </c>
      <c r="G42" s="24">
        <v>3487231283.8899999</v>
      </c>
      <c r="H42" s="2"/>
    </row>
    <row r="43" spans="1:10" x14ac:dyDescent="0.25">
      <c r="A43" s="1">
        <v>43930</v>
      </c>
      <c r="B43" s="2">
        <v>52745</v>
      </c>
      <c r="C43" s="2">
        <v>593067</v>
      </c>
      <c r="D43" s="2">
        <v>262874559.72</v>
      </c>
      <c r="E43" s="24">
        <v>886572</v>
      </c>
      <c r="F43" s="24">
        <v>8352962</v>
      </c>
      <c r="G43" s="24">
        <v>3750105843.6100001</v>
      </c>
      <c r="H43" s="2"/>
    </row>
    <row r="44" spans="1:10" x14ac:dyDescent="0.25">
      <c r="A44" s="1">
        <v>43931</v>
      </c>
      <c r="B44" s="2">
        <v>31476</v>
      </c>
      <c r="C44" s="2">
        <v>435579</v>
      </c>
      <c r="D44" s="2">
        <v>160576335.36000001</v>
      </c>
      <c r="E44" s="24">
        <v>918048</v>
      </c>
      <c r="F44" s="24">
        <v>8788541</v>
      </c>
      <c r="G44" s="24">
        <v>3910682178.9699998</v>
      </c>
      <c r="H44" s="2"/>
    </row>
    <row r="45" spans="1:10" x14ac:dyDescent="0.25">
      <c r="A45" s="1">
        <v>43932</v>
      </c>
      <c r="B45" s="2">
        <v>8198</v>
      </c>
      <c r="C45" s="2">
        <v>108029</v>
      </c>
      <c r="D45" s="2">
        <v>40632315.5</v>
      </c>
      <c r="E45" s="24">
        <v>926246</v>
      </c>
      <c r="F45" s="24">
        <v>8896570</v>
      </c>
      <c r="G45" s="24">
        <v>3951314494.4699998</v>
      </c>
      <c r="H45" s="2"/>
    </row>
    <row r="46" spans="1:10" x14ac:dyDescent="0.25">
      <c r="A46" s="1">
        <v>43933</v>
      </c>
      <c r="B46" s="2">
        <v>4189</v>
      </c>
      <c r="C46" s="2">
        <v>30939</v>
      </c>
      <c r="D46" s="2">
        <v>13007477.960000001</v>
      </c>
      <c r="E46" s="24">
        <v>930435</v>
      </c>
      <c r="F46" s="24">
        <v>8927509</v>
      </c>
      <c r="G46" s="24">
        <v>3964321972.4299998</v>
      </c>
      <c r="H46" s="2"/>
    </row>
    <row r="47" spans="1:10" x14ac:dyDescent="0.25">
      <c r="A47" s="1">
        <v>43934</v>
      </c>
      <c r="B47" s="2">
        <v>8223</v>
      </c>
      <c r="C47" s="2">
        <v>58409</v>
      </c>
      <c r="D47" s="2">
        <v>26424006.850000001</v>
      </c>
      <c r="E47" s="24">
        <v>938658</v>
      </c>
      <c r="F47" s="24">
        <v>8985918</v>
      </c>
      <c r="G47" s="24">
        <v>3990745979.2800002</v>
      </c>
      <c r="H47" s="2"/>
    </row>
    <row r="48" spans="1:10" s="11" customFormat="1" x14ac:dyDescent="0.25">
      <c r="A48" s="9">
        <v>43935</v>
      </c>
      <c r="B48" s="10">
        <v>30120</v>
      </c>
      <c r="C48" s="10">
        <v>353431</v>
      </c>
      <c r="D48" s="10">
        <v>138977235.87</v>
      </c>
      <c r="E48" s="24">
        <v>968778</v>
      </c>
      <c r="F48" s="24">
        <v>9339349</v>
      </c>
      <c r="G48" s="24">
        <v>4129723215.1500001</v>
      </c>
      <c r="H48" s="2"/>
    </row>
    <row r="49" spans="1:8" x14ac:dyDescent="0.25">
      <c r="A49" s="1">
        <v>43936</v>
      </c>
      <c r="B49" s="2">
        <v>27507</v>
      </c>
      <c r="C49" s="2">
        <v>291607</v>
      </c>
      <c r="D49" s="2">
        <v>110619235</v>
      </c>
      <c r="E49" s="24">
        <v>996285</v>
      </c>
      <c r="F49" s="24">
        <v>9630956</v>
      </c>
      <c r="G49" s="24">
        <v>4240342450.1500001</v>
      </c>
      <c r="H49" s="2"/>
    </row>
    <row r="50" spans="1:8" x14ac:dyDescent="0.25">
      <c r="A50" s="1">
        <v>43937</v>
      </c>
      <c r="B50" s="2">
        <v>24292</v>
      </c>
      <c r="C50" s="2">
        <v>240460</v>
      </c>
      <c r="D50" s="2">
        <v>103429033.43000001</v>
      </c>
      <c r="E50" s="24">
        <v>1020577</v>
      </c>
      <c r="F50" s="24">
        <v>9871416</v>
      </c>
      <c r="G50" s="24">
        <v>4343771483.5799999</v>
      </c>
      <c r="H50" s="2"/>
    </row>
    <row r="51" spans="1:8" x14ac:dyDescent="0.25">
      <c r="A51" s="1">
        <v>43938</v>
      </c>
      <c r="B51" s="2">
        <v>23362</v>
      </c>
      <c r="C51" s="2">
        <v>257484</v>
      </c>
      <c r="D51" s="2">
        <v>103409509.81</v>
      </c>
      <c r="E51" s="24">
        <v>1043939</v>
      </c>
      <c r="F51" s="24">
        <v>10128900</v>
      </c>
      <c r="G51" s="24">
        <v>4447180993.3900003</v>
      </c>
      <c r="H51" s="2"/>
    </row>
    <row r="52" spans="1:8" x14ac:dyDescent="0.25">
      <c r="A52" s="1">
        <v>43939</v>
      </c>
      <c r="B52" s="2">
        <v>3670</v>
      </c>
      <c r="C52" s="2">
        <v>22193</v>
      </c>
      <c r="D52" s="2">
        <v>9567771.7699999996</v>
      </c>
      <c r="E52" s="24">
        <v>1047609</v>
      </c>
      <c r="F52" s="24">
        <v>10151093</v>
      </c>
      <c r="G52" s="24">
        <v>4456748765.1599998</v>
      </c>
      <c r="H52" s="2"/>
    </row>
    <row r="53" spans="1:8" x14ac:dyDescent="0.25">
      <c r="A53" s="1">
        <v>43940</v>
      </c>
      <c r="B53" s="2">
        <v>2736</v>
      </c>
      <c r="C53" s="2">
        <v>16817</v>
      </c>
      <c r="D53" s="2">
        <v>6820176.5999999996</v>
      </c>
      <c r="E53" s="24">
        <v>1050345</v>
      </c>
      <c r="F53" s="24">
        <v>10167910</v>
      </c>
      <c r="G53" s="24">
        <v>4463568941.7600002</v>
      </c>
      <c r="H53" s="2"/>
    </row>
    <row r="54" spans="1:8" x14ac:dyDescent="0.25">
      <c r="A54" s="1">
        <v>43941</v>
      </c>
      <c r="B54" s="2">
        <v>24245</v>
      </c>
      <c r="C54" s="2">
        <v>228141</v>
      </c>
      <c r="D54" s="2">
        <v>93473199.489999995</v>
      </c>
      <c r="E54" s="24">
        <v>1074590</v>
      </c>
      <c r="F54" s="24">
        <v>10396051</v>
      </c>
      <c r="G54" s="24">
        <v>4557042141.25</v>
      </c>
      <c r="H54" s="2"/>
    </row>
    <row r="55" spans="1:8" x14ac:dyDescent="0.25">
      <c r="A55" s="1">
        <v>43942</v>
      </c>
      <c r="B55" s="2">
        <v>21143</v>
      </c>
      <c r="C55" s="2">
        <v>183855</v>
      </c>
      <c r="D55" s="2">
        <v>79237558.090000004</v>
      </c>
      <c r="E55" s="24">
        <v>1095733</v>
      </c>
      <c r="F55" s="24">
        <v>10579906</v>
      </c>
      <c r="G55" s="24">
        <v>4636279699.3400002</v>
      </c>
      <c r="H55" s="2"/>
    </row>
    <row r="56" spans="1:8" x14ac:dyDescent="0.25">
      <c r="A56" s="1">
        <v>43943</v>
      </c>
      <c r="B56" s="2">
        <v>21164</v>
      </c>
      <c r="C56" s="2">
        <v>213315</v>
      </c>
      <c r="D56" s="2">
        <v>84463998.439999998</v>
      </c>
      <c r="E56" s="24">
        <v>1116897</v>
      </c>
      <c r="F56" s="24">
        <v>10793221</v>
      </c>
      <c r="G56" s="24">
        <v>4720743697.7799997</v>
      </c>
      <c r="H56" s="2"/>
    </row>
    <row r="57" spans="1:8" x14ac:dyDescent="0.25">
      <c r="A57" s="1">
        <v>43944</v>
      </c>
      <c r="B57" s="2">
        <v>18812</v>
      </c>
      <c r="C57" s="2">
        <v>176638</v>
      </c>
      <c r="D57" s="2">
        <v>78382105.170000002</v>
      </c>
      <c r="E57" s="24">
        <v>1135709</v>
      </c>
      <c r="F57" s="24">
        <v>10969859</v>
      </c>
      <c r="G57" s="24">
        <v>4799125802.9499998</v>
      </c>
      <c r="H57" s="2"/>
    </row>
    <row r="58" spans="1:8" x14ac:dyDescent="0.25">
      <c r="A58" s="1">
        <v>43945</v>
      </c>
      <c r="B58" s="2">
        <v>18544</v>
      </c>
      <c r="C58" s="2">
        <v>161866</v>
      </c>
      <c r="D58" s="2">
        <v>68214145.950000003</v>
      </c>
      <c r="E58" s="24">
        <v>1154253</v>
      </c>
      <c r="F58" s="24">
        <v>11131725</v>
      </c>
      <c r="G58" s="24">
        <v>4867339948.8999996</v>
      </c>
      <c r="H58" s="2"/>
    </row>
    <row r="59" spans="1:8" x14ac:dyDescent="0.25">
      <c r="A59" s="1">
        <v>43946</v>
      </c>
      <c r="B59" s="2">
        <v>2992</v>
      </c>
      <c r="C59" s="2">
        <v>21477</v>
      </c>
      <c r="D59" s="2">
        <v>10445293.67</v>
      </c>
      <c r="E59" s="24">
        <v>1157245</v>
      </c>
      <c r="F59" s="24">
        <v>11153202</v>
      </c>
      <c r="G59" s="24">
        <v>4877785242.5699997</v>
      </c>
      <c r="H59" s="2"/>
    </row>
    <row r="60" spans="1:8" x14ac:dyDescent="0.25">
      <c r="A60" s="1">
        <v>43947</v>
      </c>
      <c r="B60" s="2">
        <v>2009</v>
      </c>
      <c r="C60" s="2">
        <v>12429</v>
      </c>
      <c r="D60" s="2">
        <v>4956863.3</v>
      </c>
      <c r="E60" s="24">
        <v>1159254</v>
      </c>
      <c r="F60" s="24">
        <v>11165631</v>
      </c>
      <c r="G60" s="24">
        <v>4882742105.8699999</v>
      </c>
      <c r="H60" s="2"/>
    </row>
    <row r="61" spans="1:8" x14ac:dyDescent="0.25">
      <c r="A61" s="1">
        <v>43948</v>
      </c>
      <c r="B61" s="2">
        <v>18783</v>
      </c>
      <c r="C61" s="2">
        <v>211468</v>
      </c>
      <c r="D61" s="2">
        <v>74399557.519999996</v>
      </c>
      <c r="E61" s="24">
        <v>1178037</v>
      </c>
      <c r="F61" s="24">
        <v>11377099</v>
      </c>
      <c r="G61" s="24">
        <v>4957141663.3900003</v>
      </c>
      <c r="H61" s="2"/>
    </row>
    <row r="62" spans="1:8" x14ac:dyDescent="0.25">
      <c r="A62" s="1">
        <v>43949</v>
      </c>
      <c r="B62" s="2">
        <v>17156</v>
      </c>
      <c r="C62" s="2">
        <v>171332</v>
      </c>
      <c r="D62" s="2">
        <v>62127052.659999996</v>
      </c>
      <c r="E62" s="24">
        <v>1195193</v>
      </c>
      <c r="F62" s="24">
        <v>11548431</v>
      </c>
      <c r="G62" s="24">
        <v>5019268716.0500002</v>
      </c>
      <c r="H62" s="2"/>
    </row>
    <row r="63" spans="1:8" x14ac:dyDescent="0.25">
      <c r="A63" s="1">
        <v>43950</v>
      </c>
      <c r="B63" s="2">
        <v>17152</v>
      </c>
      <c r="C63" s="2">
        <v>181174</v>
      </c>
      <c r="D63" s="2">
        <v>57402288.460000001</v>
      </c>
      <c r="E63" s="2">
        <v>1212345</v>
      </c>
      <c r="F63" s="2">
        <v>11729605</v>
      </c>
      <c r="G63" s="2">
        <v>5076671004.5100002</v>
      </c>
    </row>
    <row r="64" spans="1:8" x14ac:dyDescent="0.25">
      <c r="A64" s="1">
        <v>43951</v>
      </c>
      <c r="B64" s="2">
        <v>18494</v>
      </c>
      <c r="C64" s="2">
        <v>210886</v>
      </c>
      <c r="D64" s="2">
        <v>61615229.810000002</v>
      </c>
      <c r="E64" s="2">
        <v>1230839</v>
      </c>
      <c r="F64" s="2">
        <v>11940491</v>
      </c>
      <c r="G64" s="2">
        <v>5138286234.3199997</v>
      </c>
    </row>
    <row r="65" spans="1:7" x14ac:dyDescent="0.25">
      <c r="A65" s="1">
        <v>43952</v>
      </c>
      <c r="B65" s="2">
        <v>2666</v>
      </c>
      <c r="C65" s="2">
        <v>10125</v>
      </c>
      <c r="D65" s="2">
        <v>2566885.7799999998</v>
      </c>
      <c r="E65" s="2">
        <v>1233505</v>
      </c>
      <c r="F65" s="2">
        <v>11950616</v>
      </c>
      <c r="G65" s="2">
        <v>5140853120.1000004</v>
      </c>
    </row>
    <row r="66" spans="1:7" x14ac:dyDescent="0.25">
      <c r="A66" s="1">
        <v>43953</v>
      </c>
      <c r="B66" s="2">
        <v>1818</v>
      </c>
      <c r="C66" s="2">
        <v>8329</v>
      </c>
      <c r="D66" s="2">
        <v>1932217.46</v>
      </c>
      <c r="E66" s="2">
        <v>1235323</v>
      </c>
      <c r="F66" s="2">
        <v>11958945</v>
      </c>
      <c r="G66" s="2">
        <v>5142785337.5600004</v>
      </c>
    </row>
    <row r="67" spans="1:7" x14ac:dyDescent="0.25">
      <c r="A67" s="1">
        <v>43954</v>
      </c>
      <c r="B67" s="2">
        <v>1498</v>
      </c>
      <c r="C67" s="2">
        <v>8728</v>
      </c>
      <c r="D67" s="2">
        <v>2283647.14</v>
      </c>
      <c r="E67" s="2">
        <v>1236821</v>
      </c>
      <c r="F67" s="2">
        <v>11967673</v>
      </c>
      <c r="G67" s="2">
        <v>5145068984.6999998</v>
      </c>
    </row>
    <row r="68" spans="1:7" x14ac:dyDescent="0.25">
      <c r="A68" s="1">
        <v>43955</v>
      </c>
      <c r="B68" s="2">
        <v>9461</v>
      </c>
      <c r="C68" s="2">
        <v>117769</v>
      </c>
      <c r="D68" s="2">
        <v>43508049.82</v>
      </c>
      <c r="E68" s="2">
        <v>1246282</v>
      </c>
      <c r="F68" s="2">
        <v>12085442</v>
      </c>
      <c r="G68" s="2">
        <v>5188577034.5200005</v>
      </c>
    </row>
    <row r="70" spans="1:7" x14ac:dyDescent="0.25">
      <c r="A70" s="1" t="s">
        <v>358</v>
      </c>
    </row>
    <row r="73" spans="1:7" x14ac:dyDescent="0.25">
      <c r="E73" s="115"/>
    </row>
  </sheetData>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8" sqref="B8"/>
    </sheetView>
  </sheetViews>
  <sheetFormatPr baseColWidth="10" defaultRowHeight="15" x14ac:dyDescent="0.25"/>
  <cols>
    <col min="1" max="1" width="23.42578125" customWidth="1"/>
    <col min="2" max="3" width="18.7109375" customWidth="1"/>
    <col min="5" max="5" width="25" customWidth="1"/>
  </cols>
  <sheetData>
    <row r="1" spans="1:5" x14ac:dyDescent="0.25">
      <c r="A1" s="14" t="s">
        <v>528</v>
      </c>
    </row>
    <row r="2" spans="1:5" x14ac:dyDescent="0.25">
      <c r="A2" s="16"/>
    </row>
    <row r="3" spans="1:5" ht="15" customHeight="1" x14ac:dyDescent="0.25">
      <c r="A3" s="217" t="s">
        <v>529</v>
      </c>
      <c r="B3" s="217" t="s">
        <v>47</v>
      </c>
      <c r="C3" s="217" t="s">
        <v>51</v>
      </c>
    </row>
    <row r="4" spans="1:5" x14ac:dyDescent="0.25">
      <c r="A4" s="218"/>
      <c r="B4" s="218"/>
      <c r="C4" s="218"/>
    </row>
    <row r="5" spans="1:5" x14ac:dyDescent="0.25">
      <c r="A5" s="5" t="s">
        <v>32</v>
      </c>
      <c r="B5" s="6">
        <v>0.31785788223550282</v>
      </c>
      <c r="C5" s="6">
        <v>0.33895617381783733</v>
      </c>
    </row>
    <row r="6" spans="1:5" x14ac:dyDescent="0.25">
      <c r="A6" s="5" t="s">
        <v>33</v>
      </c>
      <c r="B6" s="6">
        <v>0.14826772574805291</v>
      </c>
      <c r="C6" s="6">
        <v>0.15513023169067441</v>
      </c>
    </row>
    <row r="7" spans="1:5" x14ac:dyDescent="0.25">
      <c r="A7" s="5" t="s">
        <v>34</v>
      </c>
      <c r="B7" s="6">
        <v>0.20069683839449148</v>
      </c>
      <c r="C7" s="6">
        <v>0.19807992735046251</v>
      </c>
    </row>
    <row r="8" spans="1:5" x14ac:dyDescent="0.25">
      <c r="A8" s="5" t="s">
        <v>35</v>
      </c>
      <c r="B8" s="6">
        <v>7.2313284032143793E-2</v>
      </c>
      <c r="C8" s="6">
        <v>6.7681837581599527E-2</v>
      </c>
    </row>
    <row r="9" spans="1:5" x14ac:dyDescent="0.25">
      <c r="A9" s="5" t="s">
        <v>36</v>
      </c>
      <c r="B9" s="6">
        <v>5.9931941256265185E-2</v>
      </c>
      <c r="C9" s="6">
        <v>5.8414183047402465E-2</v>
      </c>
    </row>
    <row r="10" spans="1:5" x14ac:dyDescent="0.25">
      <c r="A10" s="21" t="s">
        <v>50</v>
      </c>
      <c r="B10" s="6">
        <v>0.20093232833354377</v>
      </c>
      <c r="C10" s="6">
        <v>0.1817376465120237</v>
      </c>
    </row>
    <row r="11" spans="1:5" x14ac:dyDescent="0.25">
      <c r="A11" s="7" t="s">
        <v>37</v>
      </c>
      <c r="B11" s="8">
        <v>1</v>
      </c>
      <c r="C11" s="8">
        <v>1</v>
      </c>
    </row>
    <row r="13" spans="1:5" x14ac:dyDescent="0.25">
      <c r="A13" s="1" t="s">
        <v>358</v>
      </c>
      <c r="B13" s="18"/>
      <c r="C13" s="18"/>
      <c r="D13" s="18"/>
      <c r="E13" s="11"/>
    </row>
    <row r="14" spans="1:5" x14ac:dyDescent="0.25">
      <c r="A14" s="19"/>
      <c r="B14" s="18"/>
      <c r="C14" s="18"/>
      <c r="D14" s="18"/>
      <c r="E14" s="1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5" t="s">
        <v>363</v>
      </c>
    </row>
    <row r="3" spans="1:11" s="70" customFormat="1" ht="45" x14ac:dyDescent="0.25">
      <c r="A3" s="70" t="s">
        <v>0</v>
      </c>
      <c r="B3" s="70" t="s">
        <v>1</v>
      </c>
      <c r="C3" s="70" t="s">
        <v>44</v>
      </c>
      <c r="D3" s="70" t="s">
        <v>49</v>
      </c>
      <c r="E3" s="70" t="s">
        <v>55</v>
      </c>
      <c r="G3" s="70" t="s">
        <v>0</v>
      </c>
      <c r="H3" s="70" t="s">
        <v>1</v>
      </c>
      <c r="I3" s="70" t="s">
        <v>44</v>
      </c>
      <c r="J3" s="70" t="s">
        <v>49</v>
      </c>
      <c r="K3" s="70" t="s">
        <v>55</v>
      </c>
    </row>
    <row r="4" spans="1:11" x14ac:dyDescent="0.25">
      <c r="A4" s="20" t="s">
        <v>2</v>
      </c>
      <c r="B4" s="20" t="s">
        <v>3</v>
      </c>
      <c r="C4" s="50">
        <v>11987</v>
      </c>
      <c r="D4" s="50">
        <v>52709</v>
      </c>
      <c r="E4" s="50">
        <v>22902536.440000001</v>
      </c>
      <c r="G4" s="20" t="s">
        <v>5</v>
      </c>
      <c r="H4" s="20" t="s">
        <v>6</v>
      </c>
      <c r="I4" s="3">
        <f t="shared" ref="I4:I20" si="0">VLOOKUP($G4,$A$4:$E$20,3, 0)/SUM(C$4:C$20)</f>
        <v>2.3269211944006254E-5</v>
      </c>
      <c r="J4" s="3">
        <f t="shared" ref="J4:J20" si="1">VLOOKUP($G4,$A$4:$E$20,4, 0)/SUM(D$4:D$20)</f>
        <v>1.2924641068154562E-4</v>
      </c>
      <c r="K4" s="3">
        <f t="shared" ref="K4:K20" si="2">VLOOKUP($G4,$A$4:$E$20,5, 0)/SUM(E$4:E$20)</f>
        <v>1.3241174322538659E-4</v>
      </c>
    </row>
    <row r="5" spans="1:11" x14ac:dyDescent="0.25">
      <c r="A5" s="20" t="s">
        <v>4</v>
      </c>
      <c r="B5" s="20" t="s">
        <v>42</v>
      </c>
      <c r="C5" s="50">
        <v>26385</v>
      </c>
      <c r="D5" s="50">
        <v>250614</v>
      </c>
      <c r="E5" s="50">
        <v>110076989.36</v>
      </c>
      <c r="G5" s="20" t="s">
        <v>2</v>
      </c>
      <c r="H5" s="20" t="s">
        <v>3</v>
      </c>
      <c r="I5" s="3">
        <f t="shared" si="0"/>
        <v>9.6182083990621701E-3</v>
      </c>
      <c r="J5" s="3">
        <f t="shared" si="1"/>
        <v>4.3613630349638843E-3</v>
      </c>
      <c r="K5" s="3">
        <f t="shared" si="2"/>
        <v>4.4140303377260617E-3</v>
      </c>
    </row>
    <row r="6" spans="1:11" x14ac:dyDescent="0.25">
      <c r="A6" s="20" t="s">
        <v>5</v>
      </c>
      <c r="B6" s="20" t="s">
        <v>6</v>
      </c>
      <c r="C6" s="50">
        <v>29</v>
      </c>
      <c r="D6" s="50">
        <v>1562</v>
      </c>
      <c r="E6" s="50">
        <v>687028.53</v>
      </c>
      <c r="G6" s="20" t="s">
        <v>24</v>
      </c>
      <c r="H6" s="20" t="s">
        <v>25</v>
      </c>
      <c r="I6" s="3">
        <f t="shared" si="0"/>
        <v>2.2466825325247415E-2</v>
      </c>
      <c r="J6" s="3">
        <f t="shared" si="1"/>
        <v>1.0307773600667647E-2</v>
      </c>
      <c r="K6" s="3">
        <f t="shared" si="2"/>
        <v>1.0576881685457505E-2</v>
      </c>
    </row>
    <row r="7" spans="1:11" x14ac:dyDescent="0.25">
      <c r="A7" s="20" t="s">
        <v>7</v>
      </c>
      <c r="B7" s="20" t="s">
        <v>362</v>
      </c>
      <c r="C7" s="50">
        <v>7166</v>
      </c>
      <c r="D7" s="50">
        <v>293621</v>
      </c>
      <c r="E7" s="50">
        <v>128724742.48999999</v>
      </c>
      <c r="G7" s="20" t="s">
        <v>12</v>
      </c>
      <c r="H7" s="20" t="s">
        <v>41</v>
      </c>
      <c r="I7" s="3">
        <f t="shared" si="0"/>
        <v>6.3621235001388131E-3</v>
      </c>
      <c r="J7" s="3">
        <f t="shared" si="1"/>
        <v>1.0348400993525931E-2</v>
      </c>
      <c r="K7" s="3">
        <f t="shared" si="2"/>
        <v>9.5611179500564823E-3</v>
      </c>
    </row>
    <row r="8" spans="1:11" x14ac:dyDescent="0.25">
      <c r="A8" s="20" t="s">
        <v>8</v>
      </c>
      <c r="B8" s="20" t="s">
        <v>9</v>
      </c>
      <c r="C8" s="50">
        <v>2225</v>
      </c>
      <c r="D8" s="50">
        <v>349481</v>
      </c>
      <c r="E8" s="50">
        <v>134387665.88999999</v>
      </c>
      <c r="G8" s="20" t="s">
        <v>22</v>
      </c>
      <c r="H8" s="20" t="s">
        <v>23</v>
      </c>
      <c r="I8" s="3">
        <f t="shared" si="0"/>
        <v>2.6902418553746262E-2</v>
      </c>
      <c r="J8" s="3">
        <f t="shared" si="1"/>
        <v>1.2709340709259951E-2</v>
      </c>
      <c r="K8" s="3">
        <f t="shared" si="2"/>
        <v>1.2830062847117086E-2</v>
      </c>
    </row>
    <row r="9" spans="1:11" x14ac:dyDescent="0.25">
      <c r="A9" s="20" t="s">
        <v>10</v>
      </c>
      <c r="B9" s="20" t="s">
        <v>361</v>
      </c>
      <c r="C9" s="50">
        <v>54892</v>
      </c>
      <c r="D9" s="50">
        <v>1035779</v>
      </c>
      <c r="E9" s="50">
        <v>483826700.25</v>
      </c>
      <c r="G9" s="20" t="s">
        <v>4</v>
      </c>
      <c r="H9" s="20" t="s">
        <v>42</v>
      </c>
      <c r="I9" s="3">
        <f t="shared" si="0"/>
        <v>2.1170970935951897E-2</v>
      </c>
      <c r="J9" s="3">
        <f t="shared" si="1"/>
        <v>2.0736850170643324E-2</v>
      </c>
      <c r="K9" s="3">
        <f t="shared" si="2"/>
        <v>2.1215255864497989E-2</v>
      </c>
    </row>
    <row r="10" spans="1:11" x14ac:dyDescent="0.25">
      <c r="A10" s="20" t="s">
        <v>12</v>
      </c>
      <c r="B10" s="20" t="s">
        <v>41</v>
      </c>
      <c r="C10" s="50">
        <v>7929</v>
      </c>
      <c r="D10" s="50">
        <v>125065</v>
      </c>
      <c r="E10" s="50">
        <v>49608597.020000003</v>
      </c>
      <c r="G10" s="20" t="s">
        <v>7</v>
      </c>
      <c r="H10" s="20" t="s">
        <v>40</v>
      </c>
      <c r="I10" s="3">
        <f t="shared" si="0"/>
        <v>5.7499025100258205E-3</v>
      </c>
      <c r="J10" s="3">
        <f t="shared" si="1"/>
        <v>2.4295429161796483E-2</v>
      </c>
      <c r="K10" s="3">
        <f t="shared" si="2"/>
        <v>2.4809257265254896E-2</v>
      </c>
    </row>
    <row r="11" spans="1:11" x14ac:dyDescent="0.25">
      <c r="A11" s="20" t="s">
        <v>13</v>
      </c>
      <c r="B11" s="20" t="s">
        <v>14</v>
      </c>
      <c r="C11" s="50">
        <v>171081</v>
      </c>
      <c r="D11" s="50">
        <v>1386286</v>
      </c>
      <c r="E11" s="50">
        <v>689375037.62</v>
      </c>
      <c r="G11" s="20" t="s">
        <v>20</v>
      </c>
      <c r="H11" s="20" t="s">
        <v>21</v>
      </c>
      <c r="I11" s="3">
        <f t="shared" si="0"/>
        <v>2.1155725590195476E-2</v>
      </c>
      <c r="J11" s="3">
        <f t="shared" si="1"/>
        <v>2.8554768621619299E-2</v>
      </c>
      <c r="K11" s="3">
        <f t="shared" si="2"/>
        <v>2.8274477897112262E-2</v>
      </c>
    </row>
    <row r="12" spans="1:11" x14ac:dyDescent="0.25">
      <c r="A12" s="20" t="s">
        <v>15</v>
      </c>
      <c r="B12" s="20" t="s">
        <v>38</v>
      </c>
      <c r="C12" s="50">
        <v>280462</v>
      </c>
      <c r="D12" s="50">
        <v>1939835</v>
      </c>
      <c r="E12" s="50">
        <v>927646025.31000006</v>
      </c>
      <c r="G12" s="20" t="s">
        <v>8</v>
      </c>
      <c r="H12" s="20" t="s">
        <v>9</v>
      </c>
      <c r="I12" s="3">
        <f t="shared" si="0"/>
        <v>1.7853102267384106E-3</v>
      </c>
      <c r="J12" s="3">
        <f t="shared" si="1"/>
        <v>2.891751911100976E-2</v>
      </c>
      <c r="K12" s="3">
        <f t="shared" si="2"/>
        <v>2.5900678547491649E-2</v>
      </c>
    </row>
    <row r="13" spans="1:11" x14ac:dyDescent="0.25">
      <c r="A13" s="20" t="s">
        <v>16</v>
      </c>
      <c r="B13" s="20" t="s">
        <v>360</v>
      </c>
      <c r="C13" s="50">
        <v>40155</v>
      </c>
      <c r="D13" s="50">
        <v>951312</v>
      </c>
      <c r="E13" s="50">
        <v>408163805.42000002</v>
      </c>
      <c r="G13" s="20" t="s">
        <v>28</v>
      </c>
      <c r="H13" s="20" t="s">
        <v>29</v>
      </c>
      <c r="I13" s="3">
        <f t="shared" si="0"/>
        <v>0.10311791392317309</v>
      </c>
      <c r="J13" s="3">
        <f t="shared" si="1"/>
        <v>5.767228041804346E-2</v>
      </c>
      <c r="K13" s="3">
        <f t="shared" si="2"/>
        <v>4.8300537627689724E-2</v>
      </c>
    </row>
    <row r="14" spans="1:11" x14ac:dyDescent="0.25">
      <c r="A14" s="20" t="s">
        <v>18</v>
      </c>
      <c r="B14" s="20" t="s">
        <v>19</v>
      </c>
      <c r="C14" s="50">
        <v>157723</v>
      </c>
      <c r="D14" s="50">
        <v>1080458</v>
      </c>
      <c r="E14" s="50">
        <v>541108700.26999998</v>
      </c>
      <c r="G14" s="20" t="s">
        <v>27</v>
      </c>
      <c r="H14" s="20" t="s">
        <v>39</v>
      </c>
      <c r="I14" s="3">
        <f t="shared" si="0"/>
        <v>7.4910814727324956E-2</v>
      </c>
      <c r="J14" s="3">
        <f t="shared" si="1"/>
        <v>7.1207904518510778E-2</v>
      </c>
      <c r="K14" s="3">
        <f t="shared" si="2"/>
        <v>5.4971066628171618E-2</v>
      </c>
    </row>
    <row r="15" spans="1:11" x14ac:dyDescent="0.25">
      <c r="A15" s="20" t="s">
        <v>20</v>
      </c>
      <c r="B15" s="20" t="s">
        <v>21</v>
      </c>
      <c r="C15" s="50">
        <v>26366</v>
      </c>
      <c r="D15" s="50">
        <v>345097</v>
      </c>
      <c r="E15" s="50">
        <v>146704306.68000001</v>
      </c>
      <c r="G15" s="20" t="s">
        <v>16</v>
      </c>
      <c r="H15" s="20" t="s">
        <v>17</v>
      </c>
      <c r="I15" s="3">
        <f t="shared" si="0"/>
        <v>3.2219834676261071E-2</v>
      </c>
      <c r="J15" s="3">
        <f t="shared" si="1"/>
        <v>7.8715532290833876E-2</v>
      </c>
      <c r="K15" s="3">
        <f t="shared" si="2"/>
        <v>7.8665846667488035E-2</v>
      </c>
    </row>
    <row r="16" spans="1:11" x14ac:dyDescent="0.25">
      <c r="A16" s="20" t="s">
        <v>22</v>
      </c>
      <c r="B16" s="20" t="s">
        <v>23</v>
      </c>
      <c r="C16" s="50">
        <v>33528</v>
      </c>
      <c r="D16" s="50">
        <v>153598</v>
      </c>
      <c r="E16" s="50">
        <v>66569769.439999998</v>
      </c>
      <c r="G16" s="20" t="s">
        <v>10</v>
      </c>
      <c r="H16" s="20" t="s">
        <v>11</v>
      </c>
      <c r="I16" s="3">
        <f t="shared" si="0"/>
        <v>4.4044606276910044E-2</v>
      </c>
      <c r="J16" s="3">
        <f t="shared" si="1"/>
        <v>8.5704685025173269E-2</v>
      </c>
      <c r="K16" s="3">
        <f t="shared" si="2"/>
        <v>9.3248437294283962E-2</v>
      </c>
    </row>
    <row r="17" spans="1:11" x14ac:dyDescent="0.25">
      <c r="A17" s="20" t="s">
        <v>24</v>
      </c>
      <c r="B17" s="20" t="s">
        <v>25</v>
      </c>
      <c r="C17" s="50">
        <v>28000</v>
      </c>
      <c r="D17" s="50">
        <v>124574</v>
      </c>
      <c r="E17" s="50">
        <v>54878965.409999996</v>
      </c>
      <c r="G17" s="20" t="s">
        <v>18</v>
      </c>
      <c r="H17" s="20" t="s">
        <v>19</v>
      </c>
      <c r="I17" s="3">
        <f t="shared" si="0"/>
        <v>0.12655482467049994</v>
      </c>
      <c r="J17" s="3">
        <f t="shared" si="1"/>
        <v>8.9401612286915122E-2</v>
      </c>
      <c r="K17" s="3">
        <f t="shared" si="2"/>
        <v>0.10428845840968776</v>
      </c>
    </row>
    <row r="18" spans="1:11" x14ac:dyDescent="0.25">
      <c r="A18" s="20" t="s">
        <v>26</v>
      </c>
      <c r="B18" s="20" t="s">
        <v>43</v>
      </c>
      <c r="C18" s="50">
        <v>176480</v>
      </c>
      <c r="D18" s="50">
        <v>2437877</v>
      </c>
      <c r="E18" s="50">
        <v>888083490.23000002</v>
      </c>
      <c r="G18" s="20" t="s">
        <v>13</v>
      </c>
      <c r="H18" s="20" t="s">
        <v>14</v>
      </c>
      <c r="I18" s="3">
        <f t="shared" si="0"/>
        <v>0.13727310512388047</v>
      </c>
      <c r="J18" s="3">
        <f t="shared" si="1"/>
        <v>0.11470709966586246</v>
      </c>
      <c r="K18" s="3">
        <f t="shared" si="2"/>
        <v>0.13286398814810596</v>
      </c>
    </row>
    <row r="19" spans="1:11" x14ac:dyDescent="0.25">
      <c r="A19" s="20" t="s">
        <v>27</v>
      </c>
      <c r="B19" s="20" t="s">
        <v>39</v>
      </c>
      <c r="C19" s="50">
        <v>93360</v>
      </c>
      <c r="D19" s="50">
        <v>860579</v>
      </c>
      <c r="E19" s="50">
        <v>285221613.87</v>
      </c>
      <c r="G19" s="20" t="s">
        <v>15</v>
      </c>
      <c r="H19" s="20" t="s">
        <v>38</v>
      </c>
      <c r="I19" s="3">
        <f t="shared" si="0"/>
        <v>0.22503895587034073</v>
      </c>
      <c r="J19" s="3">
        <f t="shared" si="1"/>
        <v>0.16051005829989504</v>
      </c>
      <c r="K19" s="3">
        <f t="shared" si="2"/>
        <v>0.17878621038837819</v>
      </c>
    </row>
    <row r="20" spans="1:11" x14ac:dyDescent="0.25">
      <c r="A20" s="20" t="s">
        <v>28</v>
      </c>
      <c r="B20" s="20" t="s">
        <v>29</v>
      </c>
      <c r="C20" s="50">
        <v>128514</v>
      </c>
      <c r="D20" s="50">
        <v>696995</v>
      </c>
      <c r="E20" s="50">
        <v>250611060.28999999</v>
      </c>
      <c r="G20" s="20" t="s">
        <v>26</v>
      </c>
      <c r="H20" s="20" t="s">
        <v>43</v>
      </c>
      <c r="I20" s="3">
        <f t="shared" si="0"/>
        <v>0.14160519047855943</v>
      </c>
      <c r="J20" s="3">
        <f t="shared" si="1"/>
        <v>0.20172013568059818</v>
      </c>
      <c r="K20" s="3">
        <f t="shared" si="2"/>
        <v>0.17116128069825556</v>
      </c>
    </row>
    <row r="21" spans="1:11" x14ac:dyDescent="0.25">
      <c r="C21" s="22"/>
      <c r="D21" s="22"/>
      <c r="E21" s="22"/>
      <c r="I21" s="12"/>
      <c r="J21" s="12"/>
      <c r="K21" s="12"/>
    </row>
    <row r="22" spans="1:11" s="11" customFormat="1" x14ac:dyDescent="0.25">
      <c r="A22" s="1" t="s">
        <v>358</v>
      </c>
      <c r="C22" s="10"/>
      <c r="D22" s="10"/>
      <c r="E22" s="10"/>
      <c r="I22" s="71"/>
      <c r="J22" s="71"/>
      <c r="K22" s="71"/>
    </row>
    <row r="23" spans="1:11" x14ac:dyDescent="0.25">
      <c r="C23" s="24"/>
      <c r="D23" s="24"/>
      <c r="E23" s="24"/>
      <c r="I23" s="4"/>
      <c r="J23" s="4"/>
      <c r="K23" s="4"/>
    </row>
    <row r="24" spans="1:11" x14ac:dyDescent="0.25">
      <c r="C24" s="2"/>
      <c r="D24" s="2"/>
      <c r="E24"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2" zoomScale="70" zoomScaleNormal="70" workbookViewId="0">
      <selection activeCell="F13" sqref="F13"/>
    </sheetView>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6384" width="9.140625" style="11"/>
  </cols>
  <sheetData>
    <row r="1" spans="1:16" x14ac:dyDescent="0.25">
      <c r="A1" s="89" t="s">
        <v>364</v>
      </c>
    </row>
    <row r="3" spans="1:16" s="146" customFormat="1" ht="30" customHeight="1" x14ac:dyDescent="0.25">
      <c r="B3" s="219" t="s">
        <v>91</v>
      </c>
      <c r="C3" s="219"/>
      <c r="D3" s="219"/>
      <c r="E3" s="219" t="s">
        <v>92</v>
      </c>
      <c r="F3" s="219"/>
      <c r="G3" s="219"/>
    </row>
    <row r="4" spans="1:16" s="90" customFormat="1" ht="45" x14ac:dyDescent="0.25">
      <c r="A4" s="90" t="s">
        <v>30</v>
      </c>
      <c r="B4" s="91" t="s">
        <v>44</v>
      </c>
      <c r="C4" s="91" t="s">
        <v>49</v>
      </c>
      <c r="D4" s="91" t="s">
        <v>55</v>
      </c>
      <c r="E4" s="90" t="s">
        <v>44</v>
      </c>
      <c r="F4" s="90" t="s">
        <v>49</v>
      </c>
      <c r="G4" s="92" t="s">
        <v>55</v>
      </c>
      <c r="H4" s="92"/>
      <c r="I4" s="92"/>
    </row>
    <row r="5" spans="1:16" x14ac:dyDescent="0.25">
      <c r="A5" s="11" t="s">
        <v>56</v>
      </c>
      <c r="B5" s="93">
        <v>159784</v>
      </c>
      <c r="C5" s="93">
        <v>1529599</v>
      </c>
      <c r="D5" s="93">
        <v>612046040.61000001</v>
      </c>
      <c r="E5" s="94">
        <f t="shared" ref="E5:E23" si="0">B5/SUM(B$5:B$23)</f>
        <v>0.12820854349176189</v>
      </c>
      <c r="F5" s="94">
        <f t="shared" ref="F5:F23" si="1">C5/SUM(C$5:C$23)</f>
        <v>0.12656541647380376</v>
      </c>
      <c r="G5" s="94">
        <f t="shared" ref="G5:G23" si="2">D5/SUM(D$5:D$23)</f>
        <v>0.11796028786659829</v>
      </c>
      <c r="H5" s="94"/>
      <c r="I5"/>
      <c r="J5"/>
      <c r="K5"/>
      <c r="L5"/>
      <c r="M5" s="94"/>
      <c r="N5" s="12"/>
      <c r="O5" s="12"/>
      <c r="P5" s="12"/>
    </row>
    <row r="6" spans="1:16" x14ac:dyDescent="0.25">
      <c r="A6" s="11" t="s">
        <v>57</v>
      </c>
      <c r="B6" s="93">
        <v>46217</v>
      </c>
      <c r="C6" s="93">
        <v>462148</v>
      </c>
      <c r="D6" s="93">
        <v>177472176.78999999</v>
      </c>
      <c r="E6" s="94">
        <f t="shared" si="0"/>
        <v>3.7083902359177134E-2</v>
      </c>
      <c r="F6" s="94">
        <f t="shared" si="1"/>
        <v>3.8240057748818786E-2</v>
      </c>
      <c r="G6" s="94">
        <f t="shared" si="2"/>
        <v>3.4204402403445883E-2</v>
      </c>
      <c r="H6" s="94"/>
      <c r="I6"/>
      <c r="J6"/>
      <c r="K6"/>
      <c r="L6"/>
      <c r="M6" s="94"/>
      <c r="N6" s="12"/>
      <c r="O6" s="12"/>
      <c r="P6" s="12"/>
    </row>
    <row r="7" spans="1:16" x14ac:dyDescent="0.25">
      <c r="A7" s="11" t="s">
        <v>58</v>
      </c>
      <c r="B7" s="93">
        <v>58756</v>
      </c>
      <c r="C7" s="93">
        <v>537741</v>
      </c>
      <c r="D7" s="93">
        <v>230739506.81999999</v>
      </c>
      <c r="E7" s="94">
        <f t="shared" si="0"/>
        <v>4.7145028171794182E-2</v>
      </c>
      <c r="F7" s="94">
        <f t="shared" si="1"/>
        <v>4.4494938621193997E-2</v>
      </c>
      <c r="G7" s="94">
        <f t="shared" si="2"/>
        <v>4.4470671878796907E-2</v>
      </c>
      <c r="H7" s="94"/>
      <c r="I7"/>
      <c r="J7"/>
      <c r="K7"/>
      <c r="L7"/>
      <c r="M7" s="94"/>
      <c r="N7" s="12"/>
      <c r="O7" s="12"/>
      <c r="P7" s="12"/>
    </row>
    <row r="8" spans="1:16" x14ac:dyDescent="0.25">
      <c r="A8" s="11" t="s">
        <v>59</v>
      </c>
      <c r="B8" s="93">
        <v>40752</v>
      </c>
      <c r="C8" s="93">
        <v>391882</v>
      </c>
      <c r="D8" s="93">
        <v>153181613.97</v>
      </c>
      <c r="E8" s="94">
        <f t="shared" si="0"/>
        <v>3.2698859487660097E-2</v>
      </c>
      <c r="F8" s="94">
        <f t="shared" si="1"/>
        <v>3.2425955128492612E-2</v>
      </c>
      <c r="G8" s="94">
        <f t="shared" si="2"/>
        <v>2.952285625728808E-2</v>
      </c>
      <c r="H8" s="94"/>
      <c r="I8"/>
      <c r="J8"/>
      <c r="K8"/>
      <c r="L8"/>
      <c r="M8" s="94"/>
      <c r="N8" s="12"/>
      <c r="O8" s="12"/>
      <c r="P8" s="12"/>
    </row>
    <row r="9" spans="1:16" x14ac:dyDescent="0.25">
      <c r="A9" s="11" t="s">
        <v>60</v>
      </c>
      <c r="B9" s="93">
        <v>9590</v>
      </c>
      <c r="C9" s="93">
        <v>55286</v>
      </c>
      <c r="D9" s="93">
        <v>31080051.260000002</v>
      </c>
      <c r="E9" s="94">
        <f t="shared" si="0"/>
        <v>7.6948876738972402E-3</v>
      </c>
      <c r="F9" s="94">
        <f t="shared" si="1"/>
        <v>4.5745947893341427E-3</v>
      </c>
      <c r="G9" s="94">
        <f t="shared" si="2"/>
        <v>5.9900915131879213E-3</v>
      </c>
      <c r="H9" s="94"/>
      <c r="I9"/>
      <c r="J9"/>
      <c r="K9"/>
      <c r="L9"/>
      <c r="M9" s="94"/>
      <c r="N9" s="12"/>
      <c r="O9" s="12"/>
      <c r="P9" s="12"/>
    </row>
    <row r="10" spans="1:16" x14ac:dyDescent="0.25">
      <c r="A10" s="11" t="s">
        <v>61</v>
      </c>
      <c r="B10" s="93">
        <v>93378</v>
      </c>
      <c r="C10" s="93">
        <v>943578</v>
      </c>
      <c r="D10" s="93">
        <v>401839000.76999998</v>
      </c>
      <c r="E10" s="94">
        <f t="shared" si="0"/>
        <v>7.4925257686462618E-2</v>
      </c>
      <c r="F10" s="94">
        <f t="shared" si="1"/>
        <v>7.8075588795180187E-2</v>
      </c>
      <c r="G10" s="94">
        <f t="shared" si="2"/>
        <v>7.7446860304190221E-2</v>
      </c>
      <c r="H10" s="94"/>
      <c r="I10"/>
      <c r="J10"/>
      <c r="K10"/>
      <c r="L10"/>
      <c r="M10" s="94"/>
      <c r="N10" s="12"/>
      <c r="O10" s="12"/>
      <c r="P10" s="12"/>
    </row>
    <row r="11" spans="1:16" x14ac:dyDescent="0.25">
      <c r="A11" s="11" t="s">
        <v>286</v>
      </c>
      <c r="B11" s="93">
        <v>9749</v>
      </c>
      <c r="C11" s="93">
        <v>59816</v>
      </c>
      <c r="D11" s="93">
        <v>26364806.030000001</v>
      </c>
      <c r="E11" s="94">
        <f t="shared" si="0"/>
        <v>7.8224671462798941E-3</v>
      </c>
      <c r="F11" s="94">
        <f t="shared" si="1"/>
        <v>4.9494259291468197E-3</v>
      </c>
      <c r="G11" s="94">
        <f t="shared" si="2"/>
        <v>5.0813172580059874E-3</v>
      </c>
      <c r="H11" s="94"/>
      <c r="I11"/>
      <c r="J11"/>
      <c r="K11"/>
      <c r="L11"/>
      <c r="M11" s="94"/>
      <c r="N11" s="12"/>
      <c r="O11" s="12"/>
      <c r="P11" s="12"/>
    </row>
    <row r="12" spans="1:16" x14ac:dyDescent="0.25">
      <c r="A12" s="11" t="s">
        <v>69</v>
      </c>
      <c r="B12" s="93">
        <v>2917</v>
      </c>
      <c r="C12" s="93">
        <v>19037</v>
      </c>
      <c r="D12" s="93">
        <v>7650296.5800000001</v>
      </c>
      <c r="E12" s="94">
        <f t="shared" si="0"/>
        <v>2.3405617669195254E-3</v>
      </c>
      <c r="F12" s="94">
        <f t="shared" si="1"/>
        <v>1.575200973203959E-3</v>
      </c>
      <c r="G12" s="94">
        <f t="shared" si="2"/>
        <v>1.4744498403130555E-3</v>
      </c>
      <c r="H12" s="94"/>
      <c r="I12"/>
      <c r="J12"/>
      <c r="K12"/>
      <c r="L12"/>
      <c r="M12" s="94"/>
      <c r="N12" s="12"/>
      <c r="O12" s="12"/>
      <c r="P12" s="12"/>
    </row>
    <row r="13" spans="1:16" x14ac:dyDescent="0.25">
      <c r="A13" s="11" t="s">
        <v>62</v>
      </c>
      <c r="B13" s="93">
        <v>84305</v>
      </c>
      <c r="C13" s="93">
        <v>961426</v>
      </c>
      <c r="D13" s="93">
        <v>426685689.22000003</v>
      </c>
      <c r="E13" s="94">
        <f t="shared" si="0"/>
        <v>6.7645203894463699E-2</v>
      </c>
      <c r="F13" s="94">
        <f t="shared" si="1"/>
        <v>7.9552406937205944E-2</v>
      </c>
      <c r="G13" s="94">
        <f t="shared" si="2"/>
        <v>8.2235589137682169E-2</v>
      </c>
      <c r="H13" s="94"/>
      <c r="I13"/>
      <c r="J13"/>
      <c r="K13"/>
      <c r="L13"/>
      <c r="M13" s="94"/>
      <c r="N13" s="12"/>
      <c r="O13" s="12"/>
      <c r="P13" s="12"/>
    </row>
    <row r="14" spans="1:16" x14ac:dyDescent="0.25">
      <c r="A14" s="11" t="s">
        <v>63</v>
      </c>
      <c r="B14" s="93">
        <v>258139</v>
      </c>
      <c r="C14" s="93">
        <v>2952671</v>
      </c>
      <c r="D14" s="93">
        <v>1256385025.3</v>
      </c>
      <c r="E14" s="94">
        <f t="shared" si="0"/>
        <v>0.20712727937978723</v>
      </c>
      <c r="F14" s="94">
        <f t="shared" si="1"/>
        <v>0.24431634358097951</v>
      </c>
      <c r="G14" s="94">
        <f t="shared" si="2"/>
        <v>0.24214442937652739</v>
      </c>
      <c r="H14" s="94"/>
      <c r="I14"/>
      <c r="J14"/>
      <c r="K14"/>
      <c r="L14"/>
      <c r="M14" s="94"/>
      <c r="N14" s="12"/>
      <c r="O14" s="12"/>
      <c r="P14" s="12"/>
    </row>
    <row r="15" spans="1:16" x14ac:dyDescent="0.25">
      <c r="A15" s="11" t="s">
        <v>71</v>
      </c>
      <c r="B15" s="93">
        <v>14747</v>
      </c>
      <c r="C15" s="93">
        <v>107824</v>
      </c>
      <c r="D15" s="93">
        <v>49794764.590000004</v>
      </c>
      <c r="E15" s="94">
        <f t="shared" si="0"/>
        <v>1.1832795466836559E-2</v>
      </c>
      <c r="F15" s="94">
        <f t="shared" si="1"/>
        <v>8.9218085693514564E-3</v>
      </c>
      <c r="G15" s="94">
        <f t="shared" si="2"/>
        <v>9.5969982248912625E-3</v>
      </c>
      <c r="H15" s="94"/>
      <c r="I15"/>
      <c r="J15"/>
      <c r="K15"/>
      <c r="L15"/>
      <c r="M15" s="94"/>
      <c r="N15" s="12"/>
      <c r="O15" s="12"/>
      <c r="P15" s="12"/>
    </row>
    <row r="16" spans="1:16" x14ac:dyDescent="0.25">
      <c r="A16" s="11" t="s">
        <v>70</v>
      </c>
      <c r="B16" s="93">
        <v>7158</v>
      </c>
      <c r="C16" s="93">
        <v>50569</v>
      </c>
      <c r="D16" s="93">
        <v>22523162</v>
      </c>
      <c r="E16" s="94">
        <f t="shared" si="0"/>
        <v>5.7434834170757504E-3</v>
      </c>
      <c r="F16" s="94">
        <f t="shared" si="1"/>
        <v>4.1842904876793086E-3</v>
      </c>
      <c r="G16" s="94">
        <f t="shared" si="2"/>
        <v>4.3409130962403916E-3</v>
      </c>
      <c r="H16" s="94"/>
      <c r="I16"/>
      <c r="J16"/>
      <c r="K16"/>
      <c r="L16"/>
      <c r="M16" s="94"/>
      <c r="N16" s="12"/>
      <c r="O16" s="12"/>
      <c r="P16" s="12"/>
    </row>
    <row r="17" spans="1:16" x14ac:dyDescent="0.25">
      <c r="A17" s="11" t="s">
        <v>72</v>
      </c>
      <c r="B17" s="93">
        <v>1294</v>
      </c>
      <c r="C17" s="93">
        <v>11874</v>
      </c>
      <c r="D17" s="93">
        <v>5259691.18</v>
      </c>
      <c r="E17" s="94">
        <f t="shared" si="0"/>
        <v>1.0382882846739342E-3</v>
      </c>
      <c r="F17" s="94">
        <f t="shared" si="1"/>
        <v>9.825044048864741E-4</v>
      </c>
      <c r="G17" s="94">
        <f t="shared" si="2"/>
        <v>1.0137059053006003E-3</v>
      </c>
      <c r="H17" s="94"/>
      <c r="I17"/>
      <c r="J17"/>
      <c r="K17"/>
      <c r="L17"/>
      <c r="M17" s="94"/>
      <c r="N17" s="12"/>
      <c r="O17" s="12"/>
      <c r="P17" s="12"/>
    </row>
    <row r="18" spans="1:16" x14ac:dyDescent="0.25">
      <c r="A18" s="11" t="s">
        <v>64</v>
      </c>
      <c r="B18" s="93">
        <v>53682</v>
      </c>
      <c r="C18" s="93">
        <v>535515</v>
      </c>
      <c r="D18" s="93">
        <v>238527486.41</v>
      </c>
      <c r="E18" s="94">
        <f t="shared" si="0"/>
        <v>4.3073718468211848E-2</v>
      </c>
      <c r="F18" s="94">
        <f t="shared" si="1"/>
        <v>4.4310750074345644E-2</v>
      </c>
      <c r="G18" s="94">
        <f t="shared" si="2"/>
        <v>4.5971657512851483E-2</v>
      </c>
      <c r="H18" s="94"/>
      <c r="I18"/>
      <c r="J18"/>
      <c r="K18"/>
      <c r="L18"/>
      <c r="M18" s="94"/>
      <c r="N18" s="12"/>
      <c r="O18" s="12"/>
      <c r="P18" s="12"/>
    </row>
    <row r="19" spans="1:16" x14ac:dyDescent="0.25">
      <c r="A19" s="11" t="s">
        <v>65</v>
      </c>
      <c r="B19" s="93">
        <v>112390</v>
      </c>
      <c r="C19" s="93">
        <v>941998</v>
      </c>
      <c r="D19" s="93">
        <v>423100642.31</v>
      </c>
      <c r="E19" s="94">
        <f t="shared" si="0"/>
        <v>9.0180232082305606E-2</v>
      </c>
      <c r="F19" s="94">
        <f t="shared" si="1"/>
        <v>7.7944852989241101E-2</v>
      </c>
      <c r="G19" s="94">
        <f t="shared" si="2"/>
        <v>8.1544639213233044E-2</v>
      </c>
      <c r="H19" s="94"/>
      <c r="I19"/>
      <c r="J19"/>
      <c r="K19"/>
      <c r="L19"/>
      <c r="M19" s="94"/>
      <c r="N19" s="12"/>
      <c r="O19" s="12"/>
      <c r="P19" s="12"/>
    </row>
    <row r="20" spans="1:16" x14ac:dyDescent="0.25">
      <c r="A20" s="11" t="s">
        <v>66</v>
      </c>
      <c r="B20" s="93">
        <v>111930</v>
      </c>
      <c r="C20" s="93">
        <v>910404</v>
      </c>
      <c r="D20" s="93">
        <v>426128090.11000001</v>
      </c>
      <c r="E20" s="94">
        <f t="shared" si="0"/>
        <v>8.9811134237676546E-2</v>
      </c>
      <c r="F20" s="94">
        <f t="shared" si="1"/>
        <v>7.5330633335545363E-2</v>
      </c>
      <c r="G20" s="94">
        <f t="shared" si="2"/>
        <v>8.2128122464972045E-2</v>
      </c>
      <c r="H20" s="94"/>
      <c r="I20"/>
      <c r="J20"/>
      <c r="K20"/>
      <c r="L20"/>
      <c r="M20" s="94"/>
      <c r="N20" s="12"/>
      <c r="O20" s="12"/>
      <c r="P20" s="12"/>
    </row>
    <row r="21" spans="1:16" x14ac:dyDescent="0.25">
      <c r="A21" s="11" t="s">
        <v>67</v>
      </c>
      <c r="B21" s="93">
        <v>67722</v>
      </c>
      <c r="C21" s="93">
        <v>770529</v>
      </c>
      <c r="D21" s="93">
        <v>333795143.94999999</v>
      </c>
      <c r="E21" s="94">
        <f t="shared" si="0"/>
        <v>5.4339226595585911E-2</v>
      </c>
      <c r="F21" s="94">
        <f t="shared" si="1"/>
        <v>6.3756791021792991E-2</v>
      </c>
      <c r="G21" s="94">
        <f t="shared" si="2"/>
        <v>6.4332695020086511E-2</v>
      </c>
      <c r="H21" s="94"/>
      <c r="I21"/>
      <c r="J21"/>
      <c r="K21"/>
      <c r="L21"/>
      <c r="M21" s="94"/>
      <c r="N21" s="12"/>
      <c r="O21" s="12"/>
      <c r="P21" s="12"/>
    </row>
    <row r="22" spans="1:16" x14ac:dyDescent="0.25">
      <c r="A22" s="11" t="s">
        <v>68</v>
      </c>
      <c r="B22" s="93">
        <v>113632</v>
      </c>
      <c r="C22" s="93">
        <v>843059</v>
      </c>
      <c r="D22" s="93">
        <v>365909535.39999998</v>
      </c>
      <c r="E22" s="94">
        <f t="shared" si="0"/>
        <v>9.1176796262804088E-2</v>
      </c>
      <c r="F22" s="94">
        <f t="shared" si="1"/>
        <v>6.9758226467844534E-2</v>
      </c>
      <c r="G22" s="94">
        <f t="shared" si="2"/>
        <v>7.0522136024111406E-2</v>
      </c>
      <c r="H22" s="94"/>
      <c r="I22"/>
      <c r="J22"/>
      <c r="K22"/>
      <c r="L22"/>
      <c r="M22" s="94"/>
      <c r="N22" s="12"/>
      <c r="O22" s="12"/>
      <c r="P22" s="12"/>
    </row>
    <row r="23" spans="1:16" x14ac:dyDescent="0.25">
      <c r="A23" s="11" t="s">
        <v>287</v>
      </c>
      <c r="B23" s="93">
        <v>140</v>
      </c>
      <c r="C23" s="93">
        <v>486</v>
      </c>
      <c r="D23" s="93">
        <v>94311.22</v>
      </c>
      <c r="E23" s="94">
        <f t="shared" si="0"/>
        <v>1.1233412662623708E-4</v>
      </c>
      <c r="F23" s="94">
        <f t="shared" si="1"/>
        <v>4.021367195341304E-5</v>
      </c>
      <c r="G23" s="94">
        <f t="shared" si="2"/>
        <v>1.8176702277433726E-5</v>
      </c>
      <c r="H23" s="94"/>
      <c r="I23"/>
      <c r="J23"/>
      <c r="K23"/>
      <c r="L23"/>
      <c r="M23" s="94"/>
      <c r="N23" s="12"/>
      <c r="O23" s="12"/>
      <c r="P23" s="12"/>
    </row>
    <row r="24" spans="1:16" x14ac:dyDescent="0.25">
      <c r="A24" s="18"/>
      <c r="I24"/>
      <c r="J24"/>
      <c r="K24"/>
      <c r="L24"/>
    </row>
    <row r="25" spans="1:16" x14ac:dyDescent="0.25">
      <c r="A25" s="11" t="s">
        <v>284</v>
      </c>
    </row>
    <row r="26" spans="1:16" x14ac:dyDescent="0.25">
      <c r="A26" s="11" t="s">
        <v>285</v>
      </c>
    </row>
    <row r="28" spans="1:16" x14ac:dyDescent="0.25">
      <c r="A28" s="1" t="s">
        <v>358</v>
      </c>
    </row>
    <row r="30" spans="1:16" x14ac:dyDescent="0.25">
      <c r="B30" s="10"/>
      <c r="C30" s="10"/>
      <c r="D30" s="10"/>
      <c r="E30" s="10"/>
      <c r="F30" s="10"/>
      <c r="G30" s="10"/>
    </row>
    <row r="31" spans="1:16" x14ac:dyDescent="0.25">
      <c r="B31" s="10"/>
      <c r="C31" s="10"/>
      <c r="D31" s="10"/>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55" zoomScaleNormal="55" workbookViewId="0">
      <pane xSplit="1" ySplit="3" topLeftCell="B4" activePane="bottomRight" state="frozen"/>
      <selection pane="topRight" activeCell="B1" sqref="B1"/>
      <selection pane="bottomLeft" activeCell="A4" sqref="A4"/>
      <selection pane="bottomRight" activeCell="E24" sqref="E24"/>
    </sheetView>
  </sheetViews>
  <sheetFormatPr baseColWidth="10" defaultRowHeight="15" x14ac:dyDescent="0.25"/>
  <cols>
    <col min="1" max="1" width="62.7109375" customWidth="1"/>
    <col min="2" max="2" width="16.42578125" bestFit="1" customWidth="1"/>
    <col min="3" max="3" width="14.5703125" bestFit="1" customWidth="1"/>
    <col min="6" max="6" width="22.28515625" bestFit="1" customWidth="1"/>
    <col min="8" max="8" width="14.5703125" bestFit="1" customWidth="1"/>
  </cols>
  <sheetData>
    <row r="1" spans="1:8" x14ac:dyDescent="0.25">
      <c r="A1" s="89" t="s">
        <v>524</v>
      </c>
    </row>
    <row r="3" spans="1:8" ht="45" x14ac:dyDescent="0.25">
      <c r="A3" s="191" t="s">
        <v>523</v>
      </c>
      <c r="B3" s="190" t="s">
        <v>369</v>
      </c>
      <c r="C3" s="190" t="s">
        <v>367</v>
      </c>
      <c r="F3" s="191" t="s">
        <v>523</v>
      </c>
      <c r="G3" s="190" t="s">
        <v>368</v>
      </c>
      <c r="H3" s="190" t="s">
        <v>367</v>
      </c>
    </row>
    <row r="4" spans="1:8" x14ac:dyDescent="0.25">
      <c r="A4" t="s">
        <v>521</v>
      </c>
      <c r="B4" s="181">
        <v>4952470</v>
      </c>
      <c r="C4" s="216">
        <v>-3043831</v>
      </c>
      <c r="D4" s="2"/>
      <c r="E4" s="2"/>
      <c r="F4" s="2" t="str">
        <f t="shared" ref="F4:H7" ca="1" si="0">OFFSET(A$7,ROW($F$4)-ROW(),0)</f>
        <v>Total</v>
      </c>
      <c r="G4" s="2">
        <f t="shared" ca="1" si="0"/>
        <v>10720447</v>
      </c>
      <c r="H4" s="2">
        <f t="shared" ca="1" si="0"/>
        <v>-4440729</v>
      </c>
    </row>
    <row r="5" spans="1:8" x14ac:dyDescent="0.25">
      <c r="A5" t="s">
        <v>34</v>
      </c>
      <c r="B5" s="181">
        <v>2144051</v>
      </c>
      <c r="C5" s="216">
        <v>-765380</v>
      </c>
      <c r="D5" s="2"/>
      <c r="E5" s="2"/>
      <c r="F5" s="2" t="str">
        <f t="shared" ca="1" si="0"/>
        <v>250 salariés ou plus</v>
      </c>
      <c r="G5" s="2">
        <f t="shared" ca="1" si="0"/>
        <v>3623926</v>
      </c>
      <c r="H5" s="2">
        <f t="shared" ca="1" si="0"/>
        <v>-631518</v>
      </c>
    </row>
    <row r="6" spans="1:8" ht="15.75" thickBot="1" x14ac:dyDescent="0.3">
      <c r="A6" t="s">
        <v>522</v>
      </c>
      <c r="B6" s="181">
        <v>3623926</v>
      </c>
      <c r="C6" s="216">
        <v>-631518</v>
      </c>
      <c r="D6" s="2"/>
      <c r="E6" s="2"/>
      <c r="F6" s="2" t="str">
        <f t="shared" ca="1" si="0"/>
        <v>Entre 50 et 249 salariés</v>
      </c>
      <c r="G6" s="2">
        <f t="shared" ca="1" si="0"/>
        <v>2144051</v>
      </c>
      <c r="H6" s="2">
        <f t="shared" ca="1" si="0"/>
        <v>-765380</v>
      </c>
    </row>
    <row r="7" spans="1:8" ht="15.75" thickBot="1" x14ac:dyDescent="0.3">
      <c r="A7" s="209" t="s">
        <v>37</v>
      </c>
      <c r="B7" s="210">
        <v>10720447</v>
      </c>
      <c r="C7" s="211">
        <v>-4440729</v>
      </c>
      <c r="D7" s="2"/>
      <c r="E7" s="2"/>
      <c r="F7" s="2" t="str">
        <f t="shared" ca="1" si="0"/>
        <v>Moins de 50 salariés</v>
      </c>
      <c r="G7" s="2">
        <f t="shared" ca="1" si="0"/>
        <v>4952470</v>
      </c>
      <c r="H7" s="2">
        <f t="shared" ca="1" si="0"/>
        <v>-3043831</v>
      </c>
    </row>
    <row r="9" spans="1:8" x14ac:dyDescent="0.25">
      <c r="A9" s="1" t="s">
        <v>358</v>
      </c>
      <c r="G9" s="2"/>
      <c r="H9" s="189"/>
    </row>
    <row r="10" spans="1:8" ht="17.25" x14ac:dyDescent="0.25">
      <c r="A10" s="140" t="s">
        <v>366</v>
      </c>
    </row>
    <row r="11" spans="1:8" x14ac:dyDescent="0.25">
      <c r="A11" s="1" t="s">
        <v>365</v>
      </c>
    </row>
    <row r="13" spans="1:8" x14ac:dyDescent="0.25">
      <c r="A13" s="191"/>
      <c r="B13" s="191"/>
      <c r="C13" s="191"/>
      <c r="D13" s="191"/>
      <c r="E13" s="191"/>
      <c r="F13" s="191"/>
      <c r="G13" s="191"/>
      <c r="H13" s="19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70" zoomScaleNormal="70" workbookViewId="0">
      <selection activeCell="B29" sqref="B29"/>
    </sheetView>
  </sheetViews>
  <sheetFormatPr baseColWidth="10" defaultRowHeight="15" x14ac:dyDescent="0.25"/>
  <cols>
    <col min="2" max="2" width="42.85546875" customWidth="1"/>
    <col min="3" max="4" width="11.5703125" bestFit="1" customWidth="1"/>
    <col min="7" max="7" width="20" customWidth="1"/>
    <col min="8" max="8" width="17.140625" customWidth="1"/>
  </cols>
  <sheetData>
    <row r="1" spans="1:17" x14ac:dyDescent="0.25">
      <c r="A1" s="89" t="s">
        <v>380</v>
      </c>
    </row>
    <row r="3" spans="1:17" ht="30" x14ac:dyDescent="0.25">
      <c r="A3" s="190" t="s">
        <v>0</v>
      </c>
      <c r="B3" s="190" t="s">
        <v>1</v>
      </c>
      <c r="C3" s="190" t="s">
        <v>373</v>
      </c>
      <c r="D3" s="190" t="s">
        <v>371</v>
      </c>
      <c r="E3" s="190"/>
      <c r="F3" s="195"/>
      <c r="G3" s="195"/>
      <c r="H3" s="190" t="s">
        <v>372</v>
      </c>
      <c r="I3" s="190" t="s">
        <v>371</v>
      </c>
      <c r="J3" s="190"/>
      <c r="K3" s="190"/>
      <c r="L3" s="190"/>
      <c r="M3" s="190"/>
      <c r="N3" s="190"/>
      <c r="O3" s="190"/>
      <c r="P3" s="190"/>
      <c r="Q3" s="194"/>
    </row>
    <row r="4" spans="1:17" x14ac:dyDescent="0.25">
      <c r="A4" t="s">
        <v>2</v>
      </c>
      <c r="B4" t="s">
        <v>3</v>
      </c>
      <c r="C4" s="2">
        <v>43498</v>
      </c>
      <c r="D4" s="2">
        <v>18389</v>
      </c>
      <c r="E4" s="192"/>
      <c r="F4" t="s">
        <v>5</v>
      </c>
      <c r="G4" t="s">
        <v>6</v>
      </c>
      <c r="H4" s="193">
        <f t="shared" ref="H4:H20" si="0">VLOOKUP(F4,$A$4:$D$20,3,0)</f>
        <v>1366</v>
      </c>
      <c r="I4" s="193">
        <f t="shared" ref="I4:I20" si="1">VLOOKUP(F4,$A$4:$D$20,4,0)</f>
        <v>157</v>
      </c>
      <c r="Q4" s="143"/>
    </row>
    <row r="5" spans="1:17" x14ac:dyDescent="0.25">
      <c r="A5" t="s">
        <v>4</v>
      </c>
      <c r="B5" t="s">
        <v>42</v>
      </c>
      <c r="C5" s="2">
        <v>204884</v>
      </c>
      <c r="D5" s="2">
        <v>76983</v>
      </c>
      <c r="E5" s="192"/>
      <c r="F5" t="s">
        <v>2</v>
      </c>
      <c r="G5" t="s">
        <v>3</v>
      </c>
      <c r="H5" s="193">
        <f t="shared" si="0"/>
        <v>43498</v>
      </c>
      <c r="I5" s="193">
        <f t="shared" si="1"/>
        <v>18389</v>
      </c>
      <c r="Q5" s="143"/>
    </row>
    <row r="6" spans="1:17" x14ac:dyDescent="0.25">
      <c r="A6" t="s">
        <v>5</v>
      </c>
      <c r="B6" t="s">
        <v>6</v>
      </c>
      <c r="C6" s="2">
        <v>1366</v>
      </c>
      <c r="D6" s="2">
        <v>157</v>
      </c>
      <c r="E6" s="192"/>
      <c r="F6" t="s">
        <v>24</v>
      </c>
      <c r="G6" t="s">
        <v>25</v>
      </c>
      <c r="H6" s="193">
        <f t="shared" si="0"/>
        <v>105905</v>
      </c>
      <c r="I6" s="193">
        <f t="shared" si="1"/>
        <v>53826</v>
      </c>
      <c r="Q6" s="143"/>
    </row>
    <row r="7" spans="1:17" x14ac:dyDescent="0.25">
      <c r="A7" t="s">
        <v>7</v>
      </c>
      <c r="B7" t="s">
        <v>362</v>
      </c>
      <c r="C7" s="2">
        <v>238425</v>
      </c>
      <c r="D7" s="2">
        <v>48226</v>
      </c>
      <c r="E7" s="192"/>
      <c r="F7" t="s">
        <v>12</v>
      </c>
      <c r="G7" t="s">
        <v>41</v>
      </c>
      <c r="H7" s="193">
        <f t="shared" si="0"/>
        <v>106396</v>
      </c>
      <c r="I7" s="193">
        <f t="shared" si="1"/>
        <v>23472</v>
      </c>
      <c r="Q7" s="143"/>
    </row>
    <row r="8" spans="1:17" x14ac:dyDescent="0.25">
      <c r="A8" t="s">
        <v>8</v>
      </c>
      <c r="B8" t="s">
        <v>9</v>
      </c>
      <c r="C8" s="2">
        <v>265337</v>
      </c>
      <c r="D8" s="2">
        <v>34468</v>
      </c>
      <c r="E8" s="192"/>
      <c r="F8" t="s">
        <v>22</v>
      </c>
      <c r="G8" t="s">
        <v>23</v>
      </c>
      <c r="H8" s="193">
        <f t="shared" si="0"/>
        <v>118117</v>
      </c>
      <c r="I8" s="193">
        <f t="shared" si="1"/>
        <v>53031</v>
      </c>
      <c r="Q8" s="143"/>
    </row>
    <row r="9" spans="1:17" x14ac:dyDescent="0.25">
      <c r="A9" t="s">
        <v>10</v>
      </c>
      <c r="B9" t="s">
        <v>361</v>
      </c>
      <c r="C9" s="2">
        <v>899719</v>
      </c>
      <c r="D9" s="2">
        <v>324264</v>
      </c>
      <c r="E9" s="192"/>
      <c r="F9" t="s">
        <v>4</v>
      </c>
      <c r="G9" t="s">
        <v>42</v>
      </c>
      <c r="H9" s="193">
        <f t="shared" si="0"/>
        <v>204884</v>
      </c>
      <c r="I9" s="193">
        <f t="shared" si="1"/>
        <v>76983</v>
      </c>
      <c r="Q9" s="143"/>
    </row>
    <row r="10" spans="1:17" x14ac:dyDescent="0.25">
      <c r="A10" t="s">
        <v>12</v>
      </c>
      <c r="B10" t="s">
        <v>41</v>
      </c>
      <c r="C10" s="2">
        <v>106396</v>
      </c>
      <c r="D10" s="2">
        <v>23472</v>
      </c>
      <c r="E10" s="192"/>
      <c r="F10" t="s">
        <v>7</v>
      </c>
      <c r="G10" t="s">
        <v>362</v>
      </c>
      <c r="H10" s="193">
        <f t="shared" si="0"/>
        <v>238425</v>
      </c>
      <c r="I10" s="193">
        <f t="shared" si="1"/>
        <v>48226</v>
      </c>
      <c r="Q10" s="143"/>
    </row>
    <row r="11" spans="1:17" x14ac:dyDescent="0.25">
      <c r="A11" t="s">
        <v>13</v>
      </c>
      <c r="B11" t="s">
        <v>14</v>
      </c>
      <c r="C11" s="2">
        <v>1287162</v>
      </c>
      <c r="D11" s="2">
        <v>699851</v>
      </c>
      <c r="E11" s="192"/>
      <c r="F11" t="s">
        <v>8</v>
      </c>
      <c r="G11" t="s">
        <v>9</v>
      </c>
      <c r="H11" s="193">
        <f t="shared" si="0"/>
        <v>265337</v>
      </c>
      <c r="I11" s="193">
        <f t="shared" si="1"/>
        <v>34468</v>
      </c>
      <c r="Q11" s="143"/>
    </row>
    <row r="12" spans="1:17" x14ac:dyDescent="0.25">
      <c r="A12" t="s">
        <v>15</v>
      </c>
      <c r="B12" t="s">
        <v>38</v>
      </c>
      <c r="C12" s="2">
        <v>1751327</v>
      </c>
      <c r="D12" s="2">
        <v>817303</v>
      </c>
      <c r="E12" s="192"/>
      <c r="F12" t="s">
        <v>20</v>
      </c>
      <c r="G12" t="s">
        <v>21</v>
      </c>
      <c r="H12" s="193">
        <f t="shared" si="0"/>
        <v>278948</v>
      </c>
      <c r="I12" s="193">
        <f t="shared" si="1"/>
        <v>76506</v>
      </c>
      <c r="Q12" s="143"/>
    </row>
    <row r="13" spans="1:17" x14ac:dyDescent="0.25">
      <c r="A13" t="s">
        <v>16</v>
      </c>
      <c r="B13" t="s">
        <v>360</v>
      </c>
      <c r="C13" s="2">
        <v>868959</v>
      </c>
      <c r="D13" s="2">
        <v>190266</v>
      </c>
      <c r="E13" s="192"/>
      <c r="F13" t="s">
        <v>28</v>
      </c>
      <c r="G13" t="s">
        <v>29</v>
      </c>
      <c r="H13" s="193">
        <f t="shared" si="0"/>
        <v>580325</v>
      </c>
      <c r="I13" s="193">
        <f t="shared" si="1"/>
        <v>331266</v>
      </c>
      <c r="Q13" s="143"/>
    </row>
    <row r="14" spans="1:17" x14ac:dyDescent="0.25">
      <c r="A14" t="s">
        <v>18</v>
      </c>
      <c r="B14" t="s">
        <v>19</v>
      </c>
      <c r="C14" s="2">
        <v>1023658</v>
      </c>
      <c r="D14" s="2">
        <v>704680</v>
      </c>
      <c r="E14" s="192"/>
      <c r="F14" t="s">
        <v>27</v>
      </c>
      <c r="G14" t="s">
        <v>39</v>
      </c>
      <c r="H14" s="193">
        <f t="shared" si="0"/>
        <v>770467</v>
      </c>
      <c r="I14" s="193">
        <f t="shared" si="1"/>
        <v>319988</v>
      </c>
      <c r="Q14" s="143"/>
    </row>
    <row r="15" spans="1:17" x14ac:dyDescent="0.25">
      <c r="A15" t="s">
        <v>20</v>
      </c>
      <c r="B15" t="s">
        <v>21</v>
      </c>
      <c r="C15" s="2">
        <v>278948</v>
      </c>
      <c r="D15" s="2">
        <v>76506</v>
      </c>
      <c r="E15" s="192"/>
      <c r="F15" t="s">
        <v>16</v>
      </c>
      <c r="G15" t="s">
        <v>360</v>
      </c>
      <c r="H15" s="193">
        <f t="shared" si="0"/>
        <v>868959</v>
      </c>
      <c r="I15" s="193">
        <f t="shared" si="1"/>
        <v>190266</v>
      </c>
      <c r="Q15" s="143"/>
    </row>
    <row r="16" spans="1:17" x14ac:dyDescent="0.25">
      <c r="A16" t="s">
        <v>22</v>
      </c>
      <c r="B16" t="s">
        <v>23</v>
      </c>
      <c r="C16" s="2">
        <v>118117</v>
      </c>
      <c r="D16" s="2">
        <v>53031</v>
      </c>
      <c r="E16" s="192"/>
      <c r="F16" t="s">
        <v>10</v>
      </c>
      <c r="G16" t="s">
        <v>361</v>
      </c>
      <c r="H16" s="193">
        <f t="shared" si="0"/>
        <v>899719</v>
      </c>
      <c r="I16" s="193">
        <f t="shared" si="1"/>
        <v>324264</v>
      </c>
      <c r="Q16" s="143"/>
    </row>
    <row r="17" spans="1:17" x14ac:dyDescent="0.25">
      <c r="A17" t="s">
        <v>24</v>
      </c>
      <c r="B17" t="s">
        <v>25</v>
      </c>
      <c r="C17" s="2">
        <v>105905</v>
      </c>
      <c r="D17" s="2">
        <v>53826</v>
      </c>
      <c r="E17" s="192"/>
      <c r="F17" t="s">
        <v>18</v>
      </c>
      <c r="G17" t="s">
        <v>19</v>
      </c>
      <c r="H17" s="193">
        <f t="shared" si="0"/>
        <v>1023658</v>
      </c>
      <c r="I17" s="193">
        <f t="shared" si="1"/>
        <v>704680</v>
      </c>
      <c r="Q17" s="143"/>
    </row>
    <row r="18" spans="1:17" x14ac:dyDescent="0.25">
      <c r="A18" t="s">
        <v>26</v>
      </c>
      <c r="B18" t="s">
        <v>43</v>
      </c>
      <c r="C18" s="2">
        <v>2175954</v>
      </c>
      <c r="D18" s="2">
        <v>668053</v>
      </c>
      <c r="E18" s="192"/>
      <c r="F18" t="s">
        <v>13</v>
      </c>
      <c r="G18" t="s">
        <v>14</v>
      </c>
      <c r="H18" s="193">
        <f t="shared" si="0"/>
        <v>1287162</v>
      </c>
      <c r="I18" s="193">
        <f t="shared" si="1"/>
        <v>699851</v>
      </c>
      <c r="Q18" s="143"/>
    </row>
    <row r="19" spans="1:17" x14ac:dyDescent="0.25">
      <c r="A19" t="s">
        <v>27</v>
      </c>
      <c r="B19" t="s">
        <v>39</v>
      </c>
      <c r="C19" s="2">
        <v>770467</v>
      </c>
      <c r="D19" s="2">
        <v>319988</v>
      </c>
      <c r="E19" s="192"/>
      <c r="F19" t="s">
        <v>15</v>
      </c>
      <c r="G19" t="s">
        <v>38</v>
      </c>
      <c r="H19" s="193">
        <f t="shared" si="0"/>
        <v>1751327</v>
      </c>
      <c r="I19" s="193">
        <f t="shared" si="1"/>
        <v>817303</v>
      </c>
      <c r="Q19" s="143"/>
    </row>
    <row r="20" spans="1:17" x14ac:dyDescent="0.25">
      <c r="A20" t="s">
        <v>28</v>
      </c>
      <c r="B20" t="s">
        <v>29</v>
      </c>
      <c r="C20" s="2">
        <v>580325</v>
      </c>
      <c r="D20" s="2">
        <v>331266</v>
      </c>
      <c r="E20" s="192"/>
      <c r="F20" t="s">
        <v>26</v>
      </c>
      <c r="G20" t="s">
        <v>43</v>
      </c>
      <c r="H20" s="193">
        <f t="shared" si="0"/>
        <v>2175954</v>
      </c>
      <c r="I20" s="193">
        <f t="shared" si="1"/>
        <v>668053</v>
      </c>
      <c r="Q20" s="143"/>
    </row>
    <row r="21" spans="1:17" x14ac:dyDescent="0.25">
      <c r="A21" t="s">
        <v>370</v>
      </c>
      <c r="B21" t="s">
        <v>37</v>
      </c>
      <c r="C21" s="2">
        <f>SUM(C4:C20)</f>
        <v>10720447</v>
      </c>
      <c r="D21" s="2">
        <f>SUM(D4:D20)</f>
        <v>4440729</v>
      </c>
      <c r="E21" s="192"/>
      <c r="F21" s="191"/>
      <c r="Q21" s="143"/>
    </row>
    <row r="23" spans="1:17" x14ac:dyDescent="0.25">
      <c r="A23" s="1" t="s">
        <v>358</v>
      </c>
    </row>
    <row r="24" spans="1:17" ht="17.25" x14ac:dyDescent="0.25">
      <c r="A24" s="140" t="s">
        <v>366</v>
      </c>
    </row>
    <row r="25" spans="1:17" x14ac:dyDescent="0.25">
      <c r="A25" s="1" t="s">
        <v>365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ColWidth="11.42578125" defaultRowHeight="15" x14ac:dyDescent="0.25"/>
  <cols>
    <col min="1" max="1" width="35.28515625" style="46" bestFit="1" customWidth="1"/>
    <col min="2" max="5" width="11.42578125" style="46"/>
    <col min="6" max="6" width="13.140625" style="46" bestFit="1" customWidth="1"/>
    <col min="7" max="7" width="9.7109375" style="46" customWidth="1"/>
    <col min="8" max="10" width="11.42578125" style="46"/>
    <col min="11" max="11" width="11.7109375" style="46" bestFit="1" customWidth="1"/>
    <col min="12" max="12" width="13" style="46" bestFit="1" customWidth="1"/>
    <col min="13" max="16384" width="11.42578125" style="46"/>
  </cols>
  <sheetData>
    <row r="1" spans="1:12" x14ac:dyDescent="0.25">
      <c r="A1" s="14" t="s">
        <v>381</v>
      </c>
    </row>
    <row r="2" spans="1:12" ht="15.75" thickBot="1" x14ac:dyDescent="0.3">
      <c r="J2" s="51"/>
    </row>
    <row r="3" spans="1:12" ht="48" thickBot="1" x14ac:dyDescent="0.3">
      <c r="A3" s="88"/>
      <c r="B3" s="95" t="s">
        <v>86</v>
      </c>
      <c r="C3" s="96" t="s">
        <v>85</v>
      </c>
      <c r="D3" s="96" t="s">
        <v>84</v>
      </c>
      <c r="E3" s="96" t="s">
        <v>83</v>
      </c>
      <c r="F3" s="96" t="s">
        <v>93</v>
      </c>
      <c r="G3" s="96" t="s">
        <v>94</v>
      </c>
      <c r="H3" s="96" t="s">
        <v>108</v>
      </c>
      <c r="I3" s="96" t="s">
        <v>109</v>
      </c>
      <c r="J3" s="96" t="s">
        <v>379</v>
      </c>
      <c r="K3" s="97" t="s">
        <v>378</v>
      </c>
      <c r="L3" s="98" t="s">
        <v>377</v>
      </c>
    </row>
    <row r="4" spans="1:12" ht="15" customHeight="1" x14ac:dyDescent="0.25">
      <c r="A4" s="87"/>
      <c r="B4" s="220" t="s">
        <v>82</v>
      </c>
      <c r="C4" s="221"/>
      <c r="D4" s="221"/>
      <c r="E4" s="221"/>
      <c r="F4" s="221"/>
      <c r="G4" s="221"/>
      <c r="H4" s="221"/>
      <c r="I4" s="221"/>
      <c r="J4" s="222"/>
      <c r="K4" s="78"/>
      <c r="L4" s="77"/>
    </row>
    <row r="5" spans="1:12" x14ac:dyDescent="0.25">
      <c r="A5" s="86" t="s">
        <v>80</v>
      </c>
      <c r="B5" s="85">
        <v>11</v>
      </c>
      <c r="C5" s="52">
        <v>8</v>
      </c>
      <c r="D5" s="52">
        <v>6</v>
      </c>
      <c r="E5" s="52">
        <v>5</v>
      </c>
      <c r="F5" s="52">
        <v>5</v>
      </c>
      <c r="G5" s="54" t="s">
        <v>98</v>
      </c>
      <c r="H5" s="84" t="s">
        <v>98</v>
      </c>
      <c r="I5" s="84" t="s">
        <v>98</v>
      </c>
      <c r="J5" s="54" t="s">
        <v>98</v>
      </c>
      <c r="K5" s="83">
        <v>44</v>
      </c>
      <c r="L5" s="82">
        <v>89</v>
      </c>
    </row>
    <row r="6" spans="1:12" ht="15.75" thickBot="1" x14ac:dyDescent="0.3">
      <c r="A6" s="76" t="s">
        <v>81</v>
      </c>
      <c r="B6" s="75">
        <v>125</v>
      </c>
      <c r="C6" s="53">
        <v>132</v>
      </c>
      <c r="D6" s="53">
        <v>108</v>
      </c>
      <c r="E6" s="53">
        <v>56</v>
      </c>
      <c r="F6" s="53">
        <v>56</v>
      </c>
      <c r="G6" s="53">
        <v>38</v>
      </c>
      <c r="H6">
        <v>54</v>
      </c>
      <c r="I6">
        <v>64</v>
      </c>
      <c r="J6" s="53">
        <v>65</v>
      </c>
      <c r="K6" s="81">
        <v>698</v>
      </c>
      <c r="L6" s="80" t="s">
        <v>95</v>
      </c>
    </row>
    <row r="7" spans="1:12" ht="15" customHeight="1" x14ac:dyDescent="0.25">
      <c r="A7" s="79"/>
      <c r="B7" s="223" t="s">
        <v>107</v>
      </c>
      <c r="C7" s="224"/>
      <c r="D7" s="224"/>
      <c r="E7" s="224"/>
      <c r="F7" s="224"/>
      <c r="G7" s="224"/>
      <c r="H7" s="224"/>
      <c r="I7" s="224"/>
      <c r="J7" s="225"/>
      <c r="K7" s="78"/>
      <c r="L7" s="77"/>
    </row>
    <row r="8" spans="1:12" ht="15.75" thickBot="1" x14ac:dyDescent="0.3">
      <c r="A8" s="76" t="s">
        <v>80</v>
      </c>
      <c r="B8" s="75">
        <v>677</v>
      </c>
      <c r="C8" s="53">
        <v>431</v>
      </c>
      <c r="D8" s="53">
        <v>312</v>
      </c>
      <c r="E8" s="53">
        <v>184</v>
      </c>
      <c r="F8" s="53">
        <v>245</v>
      </c>
      <c r="G8" s="53">
        <v>68</v>
      </c>
      <c r="H8" s="53">
        <v>94</v>
      </c>
      <c r="I8" s="53">
        <v>114</v>
      </c>
      <c r="J8" s="53">
        <v>77</v>
      </c>
      <c r="K8" s="74" t="s">
        <v>376</v>
      </c>
      <c r="L8" s="73" t="s">
        <v>375</v>
      </c>
    </row>
    <row r="9" spans="1:12" x14ac:dyDescent="0.25">
      <c r="A9" s="72" t="s">
        <v>106</v>
      </c>
      <c r="J9" s="51"/>
    </row>
    <row r="10" spans="1:12" x14ac:dyDescent="0.25">
      <c r="A10" s="47" t="s">
        <v>97</v>
      </c>
      <c r="J10" s="51"/>
    </row>
    <row r="11" spans="1:12" ht="15" customHeight="1" x14ac:dyDescent="0.25">
      <c r="A11" s="47" t="s">
        <v>105</v>
      </c>
      <c r="J11" s="51"/>
    </row>
    <row r="12" spans="1:12" x14ac:dyDescent="0.25">
      <c r="A12" s="13" t="s">
        <v>374</v>
      </c>
      <c r="J12" s="51"/>
    </row>
  </sheetData>
  <mergeCells count="2">
    <mergeCell ref="B4:J4"/>
    <mergeCell ref="B7:J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workbookViewId="0"/>
  </sheetViews>
  <sheetFormatPr baseColWidth="10" defaultColWidth="11.42578125" defaultRowHeight="15" x14ac:dyDescent="0.25"/>
  <cols>
    <col min="1" max="1" width="32.85546875" style="117" customWidth="1"/>
    <col min="2" max="2" width="16.140625" style="117" customWidth="1"/>
    <col min="3" max="3" width="15.42578125" style="117" customWidth="1"/>
    <col min="4" max="4" width="11.42578125" style="117"/>
    <col min="5" max="5" width="21" style="117" customWidth="1"/>
    <col min="6" max="16384" width="11.42578125" style="117"/>
  </cols>
  <sheetData>
    <row r="1" spans="1:16" x14ac:dyDescent="0.25">
      <c r="A1" s="14" t="s">
        <v>520</v>
      </c>
    </row>
    <row r="3" spans="1:16" ht="60" x14ac:dyDescent="0.25">
      <c r="A3" s="135"/>
      <c r="B3" s="133" t="s">
        <v>91</v>
      </c>
      <c r="C3" s="134" t="s">
        <v>333</v>
      </c>
      <c r="D3" s="133" t="s">
        <v>315</v>
      </c>
      <c r="E3" s="133" t="s">
        <v>332</v>
      </c>
    </row>
    <row r="4" spans="1:16" x14ac:dyDescent="0.25">
      <c r="A4" s="130" t="s">
        <v>331</v>
      </c>
      <c r="B4" s="132">
        <v>113506</v>
      </c>
      <c r="C4" s="131">
        <v>110701</v>
      </c>
      <c r="D4" s="122">
        <v>2.5000000000000001E-2</v>
      </c>
      <c r="E4" s="122">
        <v>-3.3000000000000002E-2</v>
      </c>
      <c r="M4" s="119"/>
      <c r="N4" s="119"/>
      <c r="O4" s="119"/>
      <c r="P4" s="119"/>
    </row>
    <row r="5" spans="1:16" x14ac:dyDescent="0.25">
      <c r="A5" s="130" t="s">
        <v>330</v>
      </c>
      <c r="B5" s="121">
        <v>102407</v>
      </c>
      <c r="C5" s="131">
        <v>102045</v>
      </c>
      <c r="D5" s="120">
        <v>4.0000000000000001E-3</v>
      </c>
      <c r="E5" s="120">
        <v>-2.3E-2</v>
      </c>
      <c r="M5" s="119"/>
      <c r="N5" s="119"/>
      <c r="O5" s="119"/>
      <c r="P5" s="119"/>
    </row>
    <row r="6" spans="1:16" x14ac:dyDescent="0.25">
      <c r="A6" s="130" t="s">
        <v>329</v>
      </c>
      <c r="B6" s="121">
        <v>100966</v>
      </c>
      <c r="C6" s="131">
        <v>95260</v>
      </c>
      <c r="D6" s="120">
        <v>0.06</v>
      </c>
      <c r="E6" s="120">
        <v>-5.1999999999999998E-2</v>
      </c>
      <c r="M6" s="119"/>
      <c r="N6" s="119"/>
      <c r="O6" s="119"/>
      <c r="P6" s="119"/>
    </row>
    <row r="7" spans="1:16" x14ac:dyDescent="0.25">
      <c r="A7" s="130" t="s">
        <v>328</v>
      </c>
      <c r="B7" s="121">
        <v>96042</v>
      </c>
      <c r="C7" s="131">
        <v>97699</v>
      </c>
      <c r="D7" s="120">
        <v>-1.7000000000000001E-2</v>
      </c>
      <c r="E7" s="120">
        <v>1.7999999999999999E-2</v>
      </c>
      <c r="M7" s="119"/>
      <c r="N7" s="119"/>
      <c r="O7" s="119"/>
      <c r="P7" s="119"/>
    </row>
    <row r="8" spans="1:16" x14ac:dyDescent="0.25">
      <c r="A8" s="130" t="s">
        <v>327</v>
      </c>
      <c r="B8" s="121">
        <v>90495</v>
      </c>
      <c r="C8" s="131">
        <v>83347</v>
      </c>
      <c r="D8" s="120">
        <v>8.5999999999999993E-2</v>
      </c>
      <c r="E8" s="120">
        <v>3.1E-2</v>
      </c>
      <c r="M8" s="119"/>
      <c r="N8" s="119"/>
      <c r="O8" s="119"/>
      <c r="P8" s="119"/>
    </row>
    <row r="9" spans="1:16" x14ac:dyDescent="0.25">
      <c r="A9" s="130" t="s">
        <v>326</v>
      </c>
      <c r="B9" s="121">
        <v>75523</v>
      </c>
      <c r="C9" s="131">
        <v>69559</v>
      </c>
      <c r="D9" s="120">
        <v>8.5999999999999993E-2</v>
      </c>
      <c r="E9" s="120">
        <v>0.05</v>
      </c>
      <c r="M9" s="119"/>
      <c r="N9" s="119"/>
      <c r="O9" s="119"/>
      <c r="P9" s="119"/>
    </row>
    <row r="10" spans="1:16" x14ac:dyDescent="0.25">
      <c r="A10" s="130" t="s">
        <v>325</v>
      </c>
      <c r="B10" s="121">
        <v>93003</v>
      </c>
      <c r="C10" s="131">
        <v>91428</v>
      </c>
      <c r="D10" s="120">
        <v>1.7000000000000001E-2</v>
      </c>
      <c r="E10" s="120">
        <v>3.7999999999999999E-2</v>
      </c>
      <c r="M10" s="119"/>
      <c r="N10" s="119"/>
      <c r="O10" s="119"/>
      <c r="P10" s="119"/>
    </row>
    <row r="11" spans="1:16" x14ac:dyDescent="0.25">
      <c r="A11" s="130" t="s">
        <v>324</v>
      </c>
      <c r="B11" s="121">
        <v>86699</v>
      </c>
      <c r="C11" s="131">
        <v>96774</v>
      </c>
      <c r="D11" s="120">
        <v>-0.104</v>
      </c>
      <c r="E11" s="120">
        <v>1.4E-2</v>
      </c>
      <c r="M11" s="119"/>
      <c r="N11" s="119"/>
      <c r="O11" s="119"/>
      <c r="P11" s="119"/>
    </row>
    <row r="12" spans="1:16" x14ac:dyDescent="0.25">
      <c r="A12" s="130" t="s">
        <v>323</v>
      </c>
      <c r="B12" s="121">
        <v>96119</v>
      </c>
      <c r="C12" s="131">
        <v>87314</v>
      </c>
      <c r="D12" s="120">
        <v>0.10100000000000001</v>
      </c>
      <c r="E12" s="120">
        <v>1.7999999999999999E-2</v>
      </c>
      <c r="M12" s="119"/>
      <c r="N12" s="119"/>
      <c r="O12" s="119"/>
      <c r="P12" s="119"/>
    </row>
    <row r="13" spans="1:16" x14ac:dyDescent="0.25">
      <c r="A13" s="130" t="s">
        <v>322</v>
      </c>
      <c r="B13" s="121">
        <v>82690</v>
      </c>
      <c r="C13" s="131">
        <v>76021</v>
      </c>
      <c r="D13" s="120">
        <v>8.7999999999999995E-2</v>
      </c>
      <c r="E13" s="120">
        <v>0.02</v>
      </c>
      <c r="M13" s="119"/>
      <c r="N13" s="119"/>
      <c r="O13" s="119"/>
      <c r="P13" s="119"/>
    </row>
    <row r="14" spans="1:16" x14ac:dyDescent="0.25">
      <c r="A14" s="130" t="s">
        <v>321</v>
      </c>
      <c r="B14" s="121">
        <v>117673</v>
      </c>
      <c r="C14" s="131">
        <v>89536</v>
      </c>
      <c r="D14" s="120">
        <v>0.314</v>
      </c>
      <c r="E14" s="120">
        <v>9.6000000000000002E-2</v>
      </c>
      <c r="M14" s="119"/>
      <c r="N14" s="119"/>
      <c r="O14" s="119"/>
      <c r="P14" s="119"/>
    </row>
    <row r="15" spans="1:16" x14ac:dyDescent="0.25">
      <c r="A15" s="130" t="s">
        <v>320</v>
      </c>
      <c r="B15" s="121">
        <v>91764</v>
      </c>
      <c r="C15" s="131">
        <v>84912</v>
      </c>
      <c r="D15" s="120">
        <v>8.1000000000000003E-2</v>
      </c>
      <c r="E15" s="120">
        <v>0.14899999999999999</v>
      </c>
      <c r="M15" s="119"/>
      <c r="N15" s="119"/>
      <c r="O15" s="119"/>
      <c r="P15" s="119"/>
    </row>
    <row r="16" spans="1:16" x14ac:dyDescent="0.25">
      <c r="A16" s="130" t="s">
        <v>355</v>
      </c>
      <c r="B16" s="121">
        <v>105802</v>
      </c>
      <c r="C16" s="121">
        <v>97699</v>
      </c>
      <c r="D16" s="120">
        <v>8.2938412880377399E-2</v>
      </c>
      <c r="E16" s="120">
        <v>0.14292133787032801</v>
      </c>
      <c r="M16" s="119"/>
      <c r="N16" s="119"/>
      <c r="O16" s="119"/>
      <c r="P16" s="119"/>
    </row>
    <row r="17" spans="1:16" x14ac:dyDescent="0.25">
      <c r="A17" s="130" t="s">
        <v>319</v>
      </c>
      <c r="B17" s="121">
        <v>73061</v>
      </c>
      <c r="C17" s="121">
        <v>73699</v>
      </c>
      <c r="D17" s="120">
        <v>-8.6621791258217895E-3</v>
      </c>
      <c r="E17" s="120">
        <v>0.1227518676643431</v>
      </c>
      <c r="M17" s="119"/>
      <c r="N17" s="119"/>
      <c r="O17" s="119"/>
      <c r="P17" s="119"/>
    </row>
    <row r="18" spans="1:16" x14ac:dyDescent="0.25">
      <c r="A18" s="130" t="s">
        <v>318</v>
      </c>
      <c r="B18" s="121">
        <v>81593</v>
      </c>
      <c r="C18" s="121">
        <v>85348</v>
      </c>
      <c r="D18" s="120">
        <v>-4.3997172834403853E-2</v>
      </c>
      <c r="E18" s="120">
        <v>3.0911530586644309E-2</v>
      </c>
      <c r="M18" s="119"/>
      <c r="N18" s="119"/>
      <c r="O18" s="119"/>
      <c r="P18" s="119"/>
    </row>
    <row r="19" spans="1:16" x14ac:dyDescent="0.25">
      <c r="A19" s="129" t="s">
        <v>354</v>
      </c>
      <c r="B19" s="128">
        <v>66045</v>
      </c>
      <c r="C19" s="128">
        <v>75509</v>
      </c>
      <c r="D19" s="127">
        <v>-0.12534188526543555</v>
      </c>
      <c r="E19" s="127">
        <v>-1.7320747802056835E-2</v>
      </c>
    </row>
    <row r="20" spans="1:16" x14ac:dyDescent="0.25">
      <c r="A20" s="126"/>
      <c r="B20" s="125"/>
      <c r="C20" s="125"/>
      <c r="D20" s="124"/>
      <c r="E20" s="124"/>
    </row>
    <row r="21" spans="1:16" x14ac:dyDescent="0.25">
      <c r="A21" s="227" t="s">
        <v>317</v>
      </c>
      <c r="B21" s="227"/>
    </row>
    <row r="22" spans="1:16" x14ac:dyDescent="0.25">
      <c r="A22" s="226" t="s">
        <v>304</v>
      </c>
      <c r="B22" s="226"/>
      <c r="C22" s="226"/>
      <c r="D22" s="226"/>
      <c r="E22" s="226"/>
    </row>
    <row r="23" spans="1:16" x14ac:dyDescent="0.25">
      <c r="A23" s="20" t="s">
        <v>303</v>
      </c>
    </row>
    <row r="25" spans="1:16" ht="15.75" thickBot="1" x14ac:dyDescent="0.3"/>
    <row r="26" spans="1:16" ht="15.75" thickBot="1" x14ac:dyDescent="0.3">
      <c r="A26" s="187"/>
      <c r="B26" s="186">
        <v>2018</v>
      </c>
      <c r="C26" s="185">
        <v>2019</v>
      </c>
      <c r="D26" s="184">
        <v>2020</v>
      </c>
      <c r="F26" s="119"/>
    </row>
    <row r="27" spans="1:16" x14ac:dyDescent="0.25">
      <c r="A27" s="183" t="s">
        <v>331</v>
      </c>
      <c r="B27" s="181">
        <v>100330</v>
      </c>
      <c r="C27" s="179">
        <v>110701</v>
      </c>
      <c r="D27" s="170">
        <v>113506</v>
      </c>
      <c r="E27" s="119"/>
      <c r="F27" s="119"/>
      <c r="J27" s="119"/>
      <c r="K27" s="119"/>
      <c r="L27" s="119"/>
    </row>
    <row r="28" spans="1:16" x14ac:dyDescent="0.25">
      <c r="A28" s="182" t="s">
        <v>330</v>
      </c>
      <c r="B28" s="181">
        <v>104190</v>
      </c>
      <c r="C28" s="179">
        <v>102045</v>
      </c>
      <c r="D28" s="170">
        <v>102407</v>
      </c>
      <c r="E28" s="119"/>
      <c r="F28" s="119"/>
      <c r="J28" s="119"/>
      <c r="K28" s="119"/>
      <c r="L28" s="119"/>
    </row>
    <row r="29" spans="1:16" x14ac:dyDescent="0.25">
      <c r="A29" s="130" t="s">
        <v>329</v>
      </c>
      <c r="B29" s="181">
        <v>89142</v>
      </c>
      <c r="C29" s="179">
        <v>95260</v>
      </c>
      <c r="D29" s="170">
        <v>100966</v>
      </c>
      <c r="E29" s="119"/>
      <c r="F29" s="119"/>
      <c r="J29" s="119"/>
      <c r="K29" s="119"/>
      <c r="L29" s="119"/>
    </row>
    <row r="30" spans="1:16" x14ac:dyDescent="0.25">
      <c r="A30" s="182" t="s">
        <v>328</v>
      </c>
      <c r="B30" s="181">
        <v>97441</v>
      </c>
      <c r="C30" s="179">
        <v>97699</v>
      </c>
      <c r="D30" s="170">
        <v>96042</v>
      </c>
      <c r="E30" s="119"/>
      <c r="F30" s="119"/>
      <c r="J30" s="119"/>
      <c r="K30" s="119"/>
      <c r="L30" s="119"/>
    </row>
    <row r="31" spans="1:16" x14ac:dyDescent="0.25">
      <c r="A31" s="182" t="s">
        <v>327</v>
      </c>
      <c r="B31" s="181">
        <v>75434</v>
      </c>
      <c r="C31" s="179">
        <v>83347</v>
      </c>
      <c r="D31" s="170">
        <v>90495</v>
      </c>
      <c r="E31" s="119"/>
      <c r="F31" s="119"/>
      <c r="J31" s="119"/>
      <c r="K31" s="119"/>
      <c r="L31" s="119"/>
    </row>
    <row r="32" spans="1:16" x14ac:dyDescent="0.25">
      <c r="A32" s="182" t="s">
        <v>326</v>
      </c>
      <c r="B32" s="181">
        <v>71031</v>
      </c>
      <c r="C32" s="179">
        <v>69559</v>
      </c>
      <c r="D32" s="170">
        <v>75523</v>
      </c>
      <c r="E32" s="119"/>
      <c r="F32" s="119"/>
      <c r="J32" s="119"/>
      <c r="K32" s="119"/>
      <c r="L32" s="119"/>
    </row>
    <row r="33" spans="1:12" x14ac:dyDescent="0.25">
      <c r="A33" s="182" t="s">
        <v>325</v>
      </c>
      <c r="B33" s="181">
        <v>93102</v>
      </c>
      <c r="C33" s="179">
        <v>91428</v>
      </c>
      <c r="D33" s="170">
        <v>93003</v>
      </c>
      <c r="E33" s="119"/>
      <c r="F33" s="119"/>
      <c r="J33" s="119"/>
      <c r="K33" s="119"/>
      <c r="L33" s="119"/>
    </row>
    <row r="34" spans="1:12" x14ac:dyDescent="0.25">
      <c r="A34" s="182" t="s">
        <v>324</v>
      </c>
      <c r="B34" s="181">
        <v>91065</v>
      </c>
      <c r="C34" s="179">
        <v>96774</v>
      </c>
      <c r="D34" s="170">
        <v>86699</v>
      </c>
      <c r="E34" s="119"/>
      <c r="F34" s="119"/>
      <c r="J34" s="119"/>
      <c r="K34" s="119"/>
      <c r="L34" s="119"/>
    </row>
    <row r="35" spans="1:12" x14ac:dyDescent="0.25">
      <c r="A35" s="182" t="s">
        <v>323</v>
      </c>
      <c r="B35" s="181">
        <v>78415</v>
      </c>
      <c r="C35" s="179">
        <v>87314</v>
      </c>
      <c r="D35" s="170">
        <v>96119</v>
      </c>
      <c r="E35" s="119"/>
      <c r="F35" s="119"/>
      <c r="J35" s="119"/>
      <c r="K35" s="119"/>
      <c r="L35" s="119"/>
    </row>
    <row r="36" spans="1:12" x14ac:dyDescent="0.25">
      <c r="A36" s="182" t="s">
        <v>322</v>
      </c>
      <c r="B36" s="181">
        <v>71697</v>
      </c>
      <c r="C36" s="179">
        <v>76021</v>
      </c>
      <c r="D36" s="170">
        <v>82690</v>
      </c>
      <c r="E36" s="119"/>
      <c r="F36" s="119"/>
      <c r="J36" s="119"/>
      <c r="K36" s="119"/>
      <c r="L36" s="119"/>
    </row>
    <row r="37" spans="1:12" x14ac:dyDescent="0.25">
      <c r="A37" s="182" t="s">
        <v>321</v>
      </c>
      <c r="B37" s="181">
        <v>87845</v>
      </c>
      <c r="C37" s="179">
        <v>89536</v>
      </c>
      <c r="D37" s="170">
        <v>117673</v>
      </c>
      <c r="E37" s="119"/>
      <c r="F37" s="119"/>
      <c r="J37" s="119"/>
      <c r="K37" s="119"/>
      <c r="L37" s="119"/>
    </row>
    <row r="38" spans="1:12" x14ac:dyDescent="0.25">
      <c r="A38" s="182" t="s">
        <v>320</v>
      </c>
      <c r="B38" s="181">
        <v>82895</v>
      </c>
      <c r="C38" s="179">
        <v>84912</v>
      </c>
      <c r="D38" s="170">
        <v>91764</v>
      </c>
      <c r="E38" s="119"/>
      <c r="F38" s="119"/>
      <c r="J38" s="119"/>
      <c r="K38" s="119"/>
      <c r="L38" s="119"/>
    </row>
    <row r="39" spans="1:12" x14ac:dyDescent="0.25">
      <c r="A39" s="182" t="s">
        <v>355</v>
      </c>
      <c r="B39" s="181">
        <v>82654</v>
      </c>
      <c r="C39" s="179">
        <v>97699</v>
      </c>
      <c r="D39" s="170">
        <v>105802</v>
      </c>
      <c r="E39" s="119"/>
      <c r="F39" s="119"/>
      <c r="J39" s="119"/>
      <c r="K39" s="119"/>
      <c r="L39" s="119"/>
    </row>
    <row r="40" spans="1:12" x14ac:dyDescent="0.25">
      <c r="A40" s="182" t="s">
        <v>319</v>
      </c>
      <c r="B40" s="181">
        <v>78244</v>
      </c>
      <c r="C40" s="179">
        <v>73699</v>
      </c>
      <c r="D40" s="170">
        <v>73061</v>
      </c>
      <c r="E40" s="119"/>
      <c r="F40" s="119"/>
      <c r="J40" s="119"/>
      <c r="K40" s="119"/>
      <c r="L40" s="119"/>
    </row>
    <row r="41" spans="1:12" x14ac:dyDescent="0.25">
      <c r="A41" s="180" t="s">
        <v>318</v>
      </c>
      <c r="B41" s="179">
        <v>89129</v>
      </c>
      <c r="C41" s="179">
        <v>85348</v>
      </c>
      <c r="D41" s="170">
        <v>81593</v>
      </c>
      <c r="E41" s="119"/>
      <c r="F41" s="119"/>
      <c r="J41" s="119"/>
      <c r="K41" s="119"/>
      <c r="L41" s="119"/>
    </row>
    <row r="42" spans="1:12" ht="15" customHeight="1" thickBot="1" x14ac:dyDescent="0.3">
      <c r="A42" s="178" t="s">
        <v>354</v>
      </c>
      <c r="B42" s="177">
        <v>86398</v>
      </c>
      <c r="C42" s="177">
        <v>75509</v>
      </c>
      <c r="D42" s="176">
        <v>66045</v>
      </c>
      <c r="E42" s="119"/>
      <c r="F42" s="119"/>
    </row>
    <row r="43" spans="1:12" x14ac:dyDescent="0.25">
      <c r="A43"/>
      <c r="B43"/>
      <c r="C43"/>
      <c r="D43"/>
    </row>
    <row r="44" spans="1:12" x14ac:dyDescent="0.25">
      <c r="A44" s="227" t="s">
        <v>317</v>
      </c>
      <c r="B44" s="227"/>
      <c r="E44" s="147"/>
    </row>
    <row r="45" spans="1:12" x14ac:dyDescent="0.25">
      <c r="A45" s="226" t="s">
        <v>304</v>
      </c>
      <c r="B45" s="226"/>
      <c r="C45" s="226"/>
      <c r="D45" s="226"/>
      <c r="E45" s="226"/>
    </row>
    <row r="46" spans="1:12" x14ac:dyDescent="0.25">
      <c r="A46" s="20" t="s">
        <v>303</v>
      </c>
    </row>
    <row r="51" spans="1:8" x14ac:dyDescent="0.25">
      <c r="A51" s="20"/>
    </row>
    <row r="52" spans="1:8" ht="15.75" thickBot="1" x14ac:dyDescent="0.3">
      <c r="G52" s="118"/>
    </row>
    <row r="53" spans="1:8" ht="135.75" thickBot="1" x14ac:dyDescent="0.3">
      <c r="A53" s="123"/>
      <c r="B53" s="175" t="s">
        <v>353</v>
      </c>
      <c r="C53" s="174" t="s">
        <v>316</v>
      </c>
      <c r="D53" s="174" t="s">
        <v>315</v>
      </c>
      <c r="E53" s="174" t="s">
        <v>314</v>
      </c>
      <c r="F53" s="174" t="s">
        <v>313</v>
      </c>
      <c r="G53" s="118"/>
    </row>
    <row r="54" spans="1:8" x14ac:dyDescent="0.25">
      <c r="A54" s="172" t="s">
        <v>312</v>
      </c>
      <c r="B54" s="171">
        <v>476</v>
      </c>
      <c r="C54" s="173">
        <v>626</v>
      </c>
      <c r="D54" s="169">
        <v>-0.24017944346041153</v>
      </c>
      <c r="E54" s="169">
        <v>-0.18150985483311322</v>
      </c>
      <c r="F54" s="169">
        <v>-0.20732892838155981</v>
      </c>
      <c r="G54" s="118"/>
      <c r="H54" s="164"/>
    </row>
    <row r="55" spans="1:8" x14ac:dyDescent="0.25">
      <c r="A55" s="172" t="s">
        <v>70</v>
      </c>
      <c r="B55" s="171">
        <v>439</v>
      </c>
      <c r="C55" s="173">
        <v>595</v>
      </c>
      <c r="D55" s="169">
        <v>-0.26154917925719501</v>
      </c>
      <c r="E55" s="169">
        <v>-0.22306877552856219</v>
      </c>
      <c r="F55" s="169">
        <v>-0.27490768419201694</v>
      </c>
      <c r="G55" s="118"/>
      <c r="H55" s="164"/>
    </row>
    <row r="56" spans="1:8" x14ac:dyDescent="0.25">
      <c r="A56" s="172" t="s">
        <v>69</v>
      </c>
      <c r="B56" s="171">
        <v>212</v>
      </c>
      <c r="C56" s="173">
        <v>526</v>
      </c>
      <c r="D56" s="169">
        <v>-0.59613073543608031</v>
      </c>
      <c r="E56" s="169">
        <v>-0.57243892278942565</v>
      </c>
      <c r="F56" s="169">
        <v>-0.59280303030303028</v>
      </c>
      <c r="G56" s="118"/>
      <c r="H56" s="164"/>
    </row>
    <row r="57" spans="1:8" x14ac:dyDescent="0.25">
      <c r="A57" s="172" t="s">
        <v>71</v>
      </c>
      <c r="B57" s="171">
        <v>1257</v>
      </c>
      <c r="C57" s="170">
        <v>1628</v>
      </c>
      <c r="D57" s="169">
        <v>-0.22789016053264755</v>
      </c>
      <c r="E57" s="169">
        <v>-0.26718086627575466</v>
      </c>
      <c r="F57" s="169">
        <v>-0.29567123273682105</v>
      </c>
      <c r="G57" s="118"/>
      <c r="H57" s="164"/>
    </row>
    <row r="58" spans="1:8" x14ac:dyDescent="0.25">
      <c r="A58" s="172" t="s">
        <v>311</v>
      </c>
      <c r="B58" s="171">
        <v>11773</v>
      </c>
      <c r="C58" s="170">
        <v>12176</v>
      </c>
      <c r="D58" s="169">
        <v>-3.3093216588481189E-2</v>
      </c>
      <c r="E58" s="169">
        <v>1.4727370711850485E-2</v>
      </c>
      <c r="F58" s="169">
        <v>2.1263456240145029E-2</v>
      </c>
      <c r="G58" s="118"/>
      <c r="H58" s="164"/>
    </row>
    <row r="59" spans="1:8" x14ac:dyDescent="0.25">
      <c r="A59" s="172" t="s">
        <v>59</v>
      </c>
      <c r="B59" s="171">
        <v>2220</v>
      </c>
      <c r="C59" s="170">
        <v>2698</v>
      </c>
      <c r="D59" s="169">
        <v>-0.17728349919533559</v>
      </c>
      <c r="E59" s="169">
        <v>-2.3130198214640352E-2</v>
      </c>
      <c r="F59" s="169">
        <v>4.4057037282675626E-2</v>
      </c>
      <c r="G59" s="118"/>
      <c r="H59" s="164"/>
    </row>
    <row r="60" spans="1:8" x14ac:dyDescent="0.25">
      <c r="A60" s="172" t="s">
        <v>57</v>
      </c>
      <c r="B60" s="171">
        <v>2457</v>
      </c>
      <c r="C60" s="170">
        <v>2630</v>
      </c>
      <c r="D60" s="169">
        <v>-6.5781437774581786E-2</v>
      </c>
      <c r="E60" s="169">
        <v>4.1082965036405517E-2</v>
      </c>
      <c r="F60" s="169">
        <v>0.10636761031794895</v>
      </c>
      <c r="G60" s="118"/>
      <c r="H60" s="164"/>
    </row>
    <row r="61" spans="1:8" x14ac:dyDescent="0.25">
      <c r="A61" s="172" t="s">
        <v>64</v>
      </c>
      <c r="B61" s="171">
        <v>2861</v>
      </c>
      <c r="C61" s="170">
        <v>3679</v>
      </c>
      <c r="D61" s="169">
        <v>-0.22230500234491513</v>
      </c>
      <c r="E61" s="169">
        <v>-6.8278670477188275E-2</v>
      </c>
      <c r="F61" s="169">
        <v>1.1086118784484622E-2</v>
      </c>
      <c r="G61" s="118"/>
      <c r="H61" s="164"/>
    </row>
    <row r="62" spans="1:8" x14ac:dyDescent="0.25">
      <c r="A62" s="172" t="s">
        <v>62</v>
      </c>
      <c r="B62" s="171">
        <v>5839</v>
      </c>
      <c r="C62" s="170">
        <v>7678</v>
      </c>
      <c r="D62" s="169">
        <v>-0.2394662362149037</v>
      </c>
      <c r="E62" s="169">
        <v>-0.12970908656864</v>
      </c>
      <c r="F62" s="169">
        <v>-7.8746183831559957E-2</v>
      </c>
      <c r="G62" s="118"/>
      <c r="H62" s="164"/>
    </row>
    <row r="63" spans="1:8" x14ac:dyDescent="0.25">
      <c r="A63" s="172" t="s">
        <v>310</v>
      </c>
      <c r="B63" s="171">
        <v>4961</v>
      </c>
      <c r="C63" s="170">
        <v>5952</v>
      </c>
      <c r="D63" s="169">
        <v>-0.1665622040225081</v>
      </c>
      <c r="E63" s="169">
        <v>-1.3036448211917073E-2</v>
      </c>
      <c r="F63" s="169">
        <v>5.6832694763729208E-2</v>
      </c>
      <c r="G63" s="118"/>
      <c r="H63" s="164"/>
    </row>
    <row r="64" spans="1:8" x14ac:dyDescent="0.25">
      <c r="A64" s="172" t="s">
        <v>309</v>
      </c>
      <c r="B64" s="171">
        <v>3425</v>
      </c>
      <c r="C64" s="170">
        <v>4053</v>
      </c>
      <c r="D64" s="169">
        <v>-0.15497891282476095</v>
      </c>
      <c r="E64" s="169">
        <v>6.40139010602645E-2</v>
      </c>
      <c r="F64" s="169">
        <v>0.16389489458572126</v>
      </c>
      <c r="G64" s="118"/>
      <c r="H64" s="164"/>
    </row>
    <row r="65" spans="1:8" x14ac:dyDescent="0.25">
      <c r="A65" s="172" t="s">
        <v>58</v>
      </c>
      <c r="B65" s="171">
        <v>2932</v>
      </c>
      <c r="C65" s="170">
        <v>3263</v>
      </c>
      <c r="D65" s="169">
        <v>-0.10156107336298481</v>
      </c>
      <c r="E65" s="169">
        <v>8.9236878148677201E-2</v>
      </c>
      <c r="F65" s="169">
        <v>0.17828836580593688</v>
      </c>
      <c r="G65" s="118"/>
      <c r="H65" s="164"/>
    </row>
    <row r="66" spans="1:8" x14ac:dyDescent="0.25">
      <c r="A66" s="172" t="s">
        <v>308</v>
      </c>
      <c r="B66" s="171">
        <v>5391</v>
      </c>
      <c r="C66" s="170">
        <v>5846</v>
      </c>
      <c r="D66" s="169">
        <v>-7.7886832855023291E-2</v>
      </c>
      <c r="E66" s="169">
        <v>-4.054591797446272E-3</v>
      </c>
      <c r="F66" s="169">
        <v>3.859466943579104E-2</v>
      </c>
      <c r="G66" s="118"/>
      <c r="H66" s="164"/>
    </row>
    <row r="67" spans="1:8" x14ac:dyDescent="0.25">
      <c r="A67" s="172" t="s">
        <v>66</v>
      </c>
      <c r="B67" s="171">
        <v>6033</v>
      </c>
      <c r="C67" s="170">
        <v>6570</v>
      </c>
      <c r="D67" s="169">
        <v>-8.1710712060630408E-2</v>
      </c>
      <c r="E67" s="169">
        <v>-4.5606269004263345E-2</v>
      </c>
      <c r="F67" s="169">
        <v>-1.8370771179759937E-2</v>
      </c>
      <c r="G67" s="118"/>
      <c r="H67" s="164"/>
    </row>
    <row r="68" spans="1:8" x14ac:dyDescent="0.25">
      <c r="A68" s="172" t="s">
        <v>56</v>
      </c>
      <c r="B68" s="171">
        <v>9565</v>
      </c>
      <c r="C68" s="170">
        <v>10077</v>
      </c>
      <c r="D68" s="169">
        <v>-5.0831910352462151E-2</v>
      </c>
      <c r="E68" s="169">
        <v>8.6029959551727542E-2</v>
      </c>
      <c r="F68" s="169">
        <v>0.16240599220388741</v>
      </c>
      <c r="G68" s="118"/>
      <c r="H68" s="164"/>
    </row>
    <row r="69" spans="1:8" x14ac:dyDescent="0.25">
      <c r="A69" s="172" t="s">
        <v>307</v>
      </c>
      <c r="B69" s="171">
        <v>5580</v>
      </c>
      <c r="C69" s="170">
        <v>6840</v>
      </c>
      <c r="D69" s="169">
        <v>-0.18416507590219078</v>
      </c>
      <c r="E69" s="169">
        <v>-3.3119974067221447E-2</v>
      </c>
      <c r="F69" s="169">
        <v>4.7986292302720557E-2</v>
      </c>
      <c r="G69" s="118"/>
      <c r="H69" s="164"/>
    </row>
    <row r="70" spans="1:8" ht="15.75" thickBot="1" x14ac:dyDescent="0.3">
      <c r="A70" s="168" t="s">
        <v>60</v>
      </c>
      <c r="B70" s="167">
        <v>319</v>
      </c>
      <c r="C70" s="166">
        <v>241</v>
      </c>
      <c r="D70" s="165">
        <v>0.32436093135252508</v>
      </c>
      <c r="E70" s="165">
        <v>0.1672475504567108</v>
      </c>
      <c r="F70" s="165">
        <v>0.13789549257529576</v>
      </c>
      <c r="H70" s="164"/>
    </row>
    <row r="71" spans="1:8" ht="15" customHeight="1" thickBot="1" x14ac:dyDescent="0.3">
      <c r="A71" s="163" t="s">
        <v>352</v>
      </c>
      <c r="B71" s="162">
        <v>66044.559585492229</v>
      </c>
      <c r="C71" s="161">
        <v>75509</v>
      </c>
      <c r="D71" s="160">
        <v>-0.12534188526543552</v>
      </c>
      <c r="E71" s="160">
        <v>-1.7320747802056835E-2</v>
      </c>
      <c r="F71" s="160">
        <v>3.0911530586644309E-2</v>
      </c>
    </row>
    <row r="72" spans="1:8" x14ac:dyDescent="0.25">
      <c r="A72" s="20" t="s">
        <v>306</v>
      </c>
      <c r="B72" s="119"/>
      <c r="C72" s="119"/>
    </row>
    <row r="73" spans="1:8" x14ac:dyDescent="0.25">
      <c r="A73" s="20" t="s">
        <v>305</v>
      </c>
    </row>
    <row r="74" spans="1:8" x14ac:dyDescent="0.25">
      <c r="A74" s="226" t="s">
        <v>304</v>
      </c>
      <c r="B74" s="226"/>
      <c r="C74" s="226"/>
      <c r="D74" s="226"/>
      <c r="E74" s="226"/>
      <c r="F74" s="226"/>
    </row>
    <row r="75" spans="1:8" x14ac:dyDescent="0.25">
      <c r="A75" s="20" t="s">
        <v>303</v>
      </c>
    </row>
    <row r="77" spans="1:8" x14ac:dyDescent="0.25">
      <c r="B77" s="119"/>
      <c r="C77" s="119"/>
      <c r="D77" s="119"/>
      <c r="E77" s="119"/>
      <c r="F77" s="119"/>
    </row>
  </sheetData>
  <mergeCells count="5">
    <mergeCell ref="A74:F74"/>
    <mergeCell ref="A45:E45"/>
    <mergeCell ref="A21:B21"/>
    <mergeCell ref="A22:E22"/>
    <mergeCell ref="A44:B4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Lisez-moi</vt:lpstr>
      <vt:lpstr>Figure 1 </vt:lpstr>
      <vt:lpstr>Figure 2</vt:lpstr>
      <vt:lpstr>Figure 3</vt:lpstr>
      <vt:lpstr>Figure 4</vt:lpstr>
      <vt:lpstr>Figure 5</vt:lpstr>
      <vt:lpstr>Figure 6</vt:lpstr>
      <vt:lpstr>Figure 7</vt:lpstr>
      <vt:lpstr>Figure 8 </vt:lpstr>
      <vt:lpstr>Figure 9</vt:lpstr>
      <vt:lpstr>Figure 10</vt:lpstr>
      <vt:lpstr>Figure 11</vt:lpstr>
      <vt:lpstr>Figure 12</vt:lpstr>
      <vt:lpstr>Annexe 1</vt:lpstr>
      <vt:lpstr>Annexe 2</vt:lpstr>
      <vt:lpstr>'Figure 10'!_ftn1</vt:lpstr>
      <vt:lpstr>'Figure 10'!_ftnref1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2020-05-11T14:50:58Z</dcterms:modified>
</cp:coreProperties>
</file>