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DF 2023\2023-69 DR Accords collectifs en 2022\"/>
    </mc:Choice>
  </mc:AlternateContent>
  <bookViews>
    <workbookView xWindow="0" yWindow="0" windowWidth="20490" windowHeight="6590" activeTab="2"/>
  </bookViews>
  <sheets>
    <sheet name="Lisez-moi" sheetId="16" r:id="rId1"/>
    <sheet name="Graphique 1" sheetId="31" r:id="rId2"/>
    <sheet name="Tableau 1" sheetId="32" r:id="rId3"/>
    <sheet name="Tableau 2" sheetId="33" r:id="rId4"/>
    <sheet name="Tableau 3" sheetId="34" r:id="rId5"/>
    <sheet name="Tableau 4" sheetId="35" r:id="rId6"/>
    <sheet name="Tableau 5" sheetId="36" r:id="rId7"/>
    <sheet name="Graphique A" sheetId="43" r:id="rId8"/>
    <sheet name="Tableau 1 en ligne" sheetId="48" r:id="rId9"/>
    <sheet name="Tableau 2 en ligne" sheetId="37" r:id="rId10"/>
    <sheet name="Tableau 3 en ligne" sheetId="44" r:id="rId11"/>
    <sheet name="Tableau 4 en ligne" sheetId="45" r:id="rId12"/>
    <sheet name="Tableau 5 en ligne" sheetId="46" r:id="rId13"/>
    <sheet name="Tableau 6 en ligne" sheetId="47" r:id="rId14"/>
    <sheet name="Tableau 7 en ligne" sheetId="42"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48" l="1"/>
  <c r="I45" i="48"/>
  <c r="J39" i="48"/>
  <c r="J40" i="48"/>
  <c r="J43" i="48"/>
  <c r="J44" i="48"/>
  <c r="J38" i="48"/>
  <c r="I41" i="48"/>
  <c r="J45" i="48" s="1"/>
  <c r="H39" i="48"/>
  <c r="H40" i="48"/>
  <c r="H42" i="48"/>
  <c r="H43" i="48"/>
  <c r="H44" i="48"/>
  <c r="H38" i="48"/>
  <c r="F39" i="48"/>
  <c r="F41" i="48"/>
  <c r="F43" i="48"/>
  <c r="F45" i="48"/>
  <c r="F38" i="48"/>
  <c r="E45" i="48"/>
  <c r="E41" i="48"/>
  <c r="D39" i="48"/>
  <c r="D40" i="48"/>
  <c r="D42" i="48"/>
  <c r="D43" i="48"/>
  <c r="D44" i="48"/>
  <c r="D38" i="48"/>
  <c r="C41" i="48"/>
  <c r="D41" i="48" s="1"/>
  <c r="B45" i="48"/>
  <c r="B41" i="48"/>
  <c r="G45" i="48" l="1"/>
  <c r="H45" i="48" s="1"/>
  <c r="H41" i="48"/>
  <c r="J41" i="48"/>
  <c r="C45" i="48"/>
  <c r="D45" i="48" s="1"/>
  <c r="J29" i="48"/>
  <c r="J31" i="48"/>
  <c r="J33" i="48"/>
  <c r="J34" i="48"/>
  <c r="J35" i="48"/>
  <c r="J28" i="48"/>
  <c r="H35" i="48"/>
  <c r="H29" i="48"/>
  <c r="H31" i="48"/>
  <c r="H33" i="48"/>
  <c r="H34" i="48"/>
  <c r="H28" i="48"/>
  <c r="F29" i="48"/>
  <c r="F31" i="48"/>
  <c r="F32" i="48"/>
  <c r="F33" i="48"/>
  <c r="F34" i="48"/>
  <c r="F35" i="48"/>
  <c r="F28" i="48"/>
  <c r="D29" i="48"/>
  <c r="D30" i="48"/>
  <c r="D31" i="48"/>
  <c r="D32" i="48"/>
  <c r="D33" i="48"/>
  <c r="D34" i="48"/>
  <c r="D35" i="48"/>
  <c r="D28" i="48"/>
  <c r="J25" i="48" l="1"/>
  <c r="J19" i="48"/>
  <c r="J20" i="48"/>
  <c r="J21" i="48"/>
  <c r="J23" i="48"/>
  <c r="J24" i="48"/>
  <c r="J18" i="48"/>
  <c r="H19" i="48"/>
  <c r="H21" i="48"/>
  <c r="H22" i="48"/>
  <c r="H23" i="48"/>
  <c r="H24" i="48"/>
  <c r="H25" i="48"/>
  <c r="H18" i="48"/>
  <c r="F19" i="48"/>
  <c r="F21" i="48"/>
  <c r="F22" i="48"/>
  <c r="F23" i="48"/>
  <c r="F24" i="48"/>
  <c r="F25" i="48"/>
  <c r="F18" i="48"/>
  <c r="D19" i="48"/>
  <c r="D20" i="48"/>
  <c r="D21" i="48"/>
  <c r="D22" i="48"/>
  <c r="D23" i="48"/>
  <c r="D24" i="48"/>
  <c r="D25" i="48"/>
  <c r="D18" i="48"/>
  <c r="K54" i="44" l="1"/>
  <c r="I54" i="44"/>
  <c r="E54" i="44"/>
  <c r="C54" i="44"/>
  <c r="I53" i="44"/>
  <c r="E53" i="44"/>
  <c r="C53" i="44"/>
  <c r="K52" i="44"/>
  <c r="I52" i="44"/>
  <c r="G52" i="44"/>
  <c r="E52" i="44"/>
  <c r="C52" i="44"/>
  <c r="K51" i="44"/>
  <c r="I51" i="44"/>
  <c r="G51" i="44"/>
  <c r="E51" i="44"/>
  <c r="C51" i="44"/>
  <c r="K50" i="44"/>
  <c r="I50" i="44"/>
  <c r="G50" i="44"/>
  <c r="E50" i="44"/>
  <c r="C50" i="44"/>
  <c r="K49" i="44"/>
  <c r="I49" i="44"/>
  <c r="G49" i="44"/>
  <c r="E49" i="44"/>
  <c r="C49" i="44"/>
  <c r="K48" i="44"/>
  <c r="I48" i="44"/>
  <c r="G48" i="44"/>
  <c r="E48" i="44"/>
  <c r="C48" i="44"/>
  <c r="K47" i="44"/>
  <c r="I47" i="44"/>
  <c r="G47" i="44"/>
  <c r="E47" i="44"/>
  <c r="C47" i="44"/>
  <c r="K46" i="44"/>
  <c r="I46" i="44"/>
  <c r="G46" i="44"/>
  <c r="E46" i="44"/>
  <c r="C46" i="44"/>
  <c r="K45" i="44"/>
  <c r="I45" i="44"/>
  <c r="G45" i="44"/>
  <c r="E45" i="44"/>
  <c r="C45" i="44"/>
  <c r="I42" i="44"/>
  <c r="G42" i="44"/>
  <c r="E42" i="44"/>
  <c r="C42" i="44"/>
  <c r="K41" i="44"/>
  <c r="I41" i="44"/>
  <c r="G41" i="44"/>
  <c r="E41" i="44"/>
  <c r="C41" i="44"/>
  <c r="K40" i="44"/>
  <c r="I40" i="44"/>
  <c r="G40" i="44"/>
  <c r="E40" i="44"/>
  <c r="C40" i="44"/>
  <c r="K39" i="44"/>
  <c r="I39" i="44"/>
  <c r="G39" i="44"/>
  <c r="E39" i="44"/>
  <c r="C39" i="44"/>
  <c r="K38" i="44"/>
  <c r="I38" i="44"/>
  <c r="G38" i="44"/>
  <c r="E38" i="44"/>
  <c r="C38" i="44"/>
  <c r="K37" i="44"/>
  <c r="I37" i="44"/>
  <c r="G37" i="44"/>
  <c r="E37" i="44"/>
  <c r="C37" i="44"/>
  <c r="I36" i="44"/>
  <c r="G36" i="44"/>
  <c r="E36" i="44"/>
  <c r="C36" i="44"/>
  <c r="K35" i="44"/>
  <c r="I35" i="44"/>
  <c r="G35" i="44"/>
  <c r="E35" i="44"/>
  <c r="C35" i="44"/>
  <c r="K34" i="44"/>
  <c r="I34" i="44"/>
  <c r="G34" i="44"/>
  <c r="E34" i="44"/>
  <c r="C34" i="44"/>
  <c r="K33" i="44"/>
  <c r="I33" i="44"/>
  <c r="G33" i="44"/>
  <c r="E33" i="44"/>
  <c r="C33" i="44"/>
  <c r="I30" i="44"/>
  <c r="G30" i="44"/>
  <c r="E30" i="44"/>
  <c r="C30" i="44"/>
  <c r="K29" i="44"/>
  <c r="I29" i="44"/>
  <c r="G29" i="44"/>
  <c r="E29" i="44"/>
  <c r="C29" i="44"/>
  <c r="K28" i="44"/>
  <c r="I28" i="44"/>
  <c r="G28" i="44"/>
  <c r="E28" i="44"/>
  <c r="C28" i="44"/>
  <c r="K27" i="44"/>
  <c r="I27" i="44"/>
  <c r="G27" i="44"/>
  <c r="E27" i="44"/>
  <c r="C27" i="44"/>
  <c r="K26" i="44"/>
  <c r="I26" i="44"/>
  <c r="G26" i="44"/>
  <c r="E26" i="44"/>
  <c r="C26" i="44"/>
  <c r="K25" i="44"/>
  <c r="I25" i="44"/>
  <c r="G25" i="44"/>
  <c r="E25" i="44"/>
  <c r="C25" i="44"/>
  <c r="I24" i="44"/>
  <c r="G24" i="44"/>
  <c r="E24" i="44"/>
  <c r="C24" i="44"/>
  <c r="K23" i="44"/>
  <c r="I23" i="44"/>
  <c r="G23" i="44"/>
  <c r="E23" i="44"/>
  <c r="C23" i="44"/>
  <c r="K22" i="44"/>
  <c r="I22" i="44"/>
  <c r="G22" i="44"/>
  <c r="E22" i="44"/>
  <c r="C22" i="44"/>
  <c r="K21" i="44"/>
  <c r="I21" i="44"/>
  <c r="G21" i="44"/>
  <c r="E21" i="44"/>
  <c r="C21" i="44"/>
  <c r="E11" i="37" l="1"/>
  <c r="D11" i="37"/>
  <c r="B11" i="37"/>
</calcChain>
</file>

<file path=xl/sharedStrings.xml><?xml version="1.0" encoding="utf-8"?>
<sst xmlns="http://schemas.openxmlformats.org/spreadsheetml/2006/main" count="595" uniqueCount="167">
  <si>
    <t>Données</t>
  </si>
  <si>
    <t>Définitions</t>
  </si>
  <si>
    <t>Sources</t>
  </si>
  <si>
    <t>Champ</t>
  </si>
  <si>
    <t>Arrondis</t>
  </si>
  <si>
    <t>Contenu des onglets - données complémentaires</t>
  </si>
  <si>
    <t xml:space="preserve">Contact </t>
  </si>
  <si>
    <r>
      <t xml:space="preserve">Pour tout renseignement concernant nos statistiques, vous pouvez nous contacter par courriel à l'adresse suivante :  </t>
    </r>
    <r>
      <rPr>
        <u/>
        <sz val="11"/>
        <color indexed="12"/>
        <rFont val="Calibri"/>
        <family val="2"/>
      </rPr>
      <t>https://dares.travail-emploi.gouv.fr/contact</t>
    </r>
  </si>
  <si>
    <t>Les textes et accords collectifs d'entreprise conclu en 2022</t>
  </si>
  <si>
    <t>Une nette hausse du nombre d'accords</t>
  </si>
  <si>
    <t xml:space="preserve">Contenu des onglets </t>
  </si>
  <si>
    <t>Graphique 1 : Textes et accords collectifs signés depuis 2017</t>
  </si>
  <si>
    <t>Tableau 1 : Textes signés en 2022 selon leur nature et les types de signataire</t>
  </si>
  <si>
    <t>Tableau 2 : Signataires des accords et avenants conclus, hors épargne salariale, en 2021 et 2022</t>
  </si>
  <si>
    <t>Tableau 3 : Textes signés par l'employeur seul selon la taille de l'unité déposante, en 2021 et 2022</t>
  </si>
  <si>
    <t>Tableau 4 : Thèmes de négociation des accords et avenants signés en 2021 et 2022</t>
  </si>
  <si>
    <t>Tableau 5 : Répartition des textes relatifs à l’épargne salariale selon leur nature, en 2021 et 2022</t>
  </si>
  <si>
    <t>Graphique A : Textes signés par les entreprises de moins de 50 salariés depuis 2017</t>
  </si>
  <si>
    <t>Graphique 1 -  Textes et accords collectifs signés depuis 2017</t>
  </si>
  <si>
    <t>nombre de textes</t>
  </si>
  <si>
    <t>nombre d'accords et avenants</t>
  </si>
  <si>
    <t>Champ : textes établis en entreprise et déposés auprès de l'administration ; France.</t>
  </si>
  <si>
    <t>Source : base statistique des accords d'entreprise.</t>
  </si>
  <si>
    <r>
      <t>Données provisoires : seuls les textes signés en N et enregistrés avant le 1</t>
    </r>
    <r>
      <rPr>
        <vertAlign val="superscript"/>
        <sz val="10"/>
        <color rgb="FF000000"/>
        <rFont val="Calibri"/>
        <family val="2"/>
        <scheme val="minor"/>
      </rPr>
      <t>er</t>
    </r>
    <r>
      <rPr>
        <sz val="10"/>
        <color rgb="FF000000"/>
        <rFont val="Calibri"/>
        <family val="2"/>
        <scheme val="minor"/>
      </rPr>
      <t xml:space="preserve"> janvier N+1 sont comptabilisés. </t>
    </r>
  </si>
  <si>
    <r>
      <t>Lecture : 88 570 accords ou avenants sont signés et déposés entre le 1</t>
    </r>
    <r>
      <rPr>
        <vertAlign val="superscript"/>
        <sz val="10"/>
        <color rgb="FF000000"/>
        <rFont val="Calibri"/>
        <family val="2"/>
        <scheme val="minor"/>
      </rPr>
      <t>er</t>
    </r>
    <r>
      <rPr>
        <sz val="10"/>
        <color rgb="FF000000"/>
        <rFont val="Calibri"/>
        <family val="2"/>
        <scheme val="minor"/>
      </rPr>
      <t xml:space="preserve"> janvier et le 31 décembre 2022.</t>
    </r>
  </si>
  <si>
    <t>Textes signés et enregistrés</t>
  </si>
  <si>
    <t>Délégué(s) syndical(aux)</t>
  </si>
  <si>
    <t>Elu ou salarié mandaté</t>
  </si>
  <si>
    <t>Elu non mandaté</t>
  </si>
  <si>
    <t>Salariés à la majorité des deux tiers</t>
  </si>
  <si>
    <t>Type de texte</t>
  </si>
  <si>
    <t>Nombre de textes</t>
  </si>
  <si>
    <t>Part</t>
  </si>
  <si>
    <t>Accord initial</t>
  </si>
  <si>
    <t>Avenant</t>
  </si>
  <si>
    <t>Accord cadre</t>
  </si>
  <si>
    <t>ns</t>
  </si>
  <si>
    <t>Accords et avenants</t>
  </si>
  <si>
    <t>Désaccord</t>
  </si>
  <si>
    <t>Dénonciation d'un accord</t>
  </si>
  <si>
    <t>Adhésion à un accord</t>
  </si>
  <si>
    <t>Autres*</t>
  </si>
  <si>
    <t>Total</t>
  </si>
  <si>
    <t>ns : non significatif, moins de 20 observations.</t>
  </si>
  <si>
    <t>Élu ou salarié mandaté</t>
  </si>
  <si>
    <t>Élu non mandaté</t>
  </si>
  <si>
    <r>
      <t>Données provisoires : seuls les textes signés en 2022 et enregistrés avant le 1</t>
    </r>
    <r>
      <rPr>
        <vertAlign val="superscript"/>
        <sz val="10"/>
        <color rgb="FF000000"/>
        <rFont val="Calibri"/>
        <family val="2"/>
        <scheme val="minor"/>
      </rPr>
      <t>er</t>
    </r>
    <r>
      <rPr>
        <sz val="10"/>
        <color rgb="FF000000"/>
        <rFont val="Calibri"/>
        <family val="2"/>
        <scheme val="minor"/>
      </rPr>
      <t xml:space="preserve"> janvier 2023 sont comptabilisés. </t>
    </r>
  </si>
  <si>
    <r>
      <t>Lecture : 68 720 accords initiaux sont signés et déposés entre le 1</t>
    </r>
    <r>
      <rPr>
        <vertAlign val="superscript"/>
        <sz val="10"/>
        <color rgb="FF000000"/>
        <rFont val="Calibri"/>
        <family val="2"/>
        <scheme val="minor"/>
      </rPr>
      <t>er</t>
    </r>
    <r>
      <rPr>
        <sz val="10"/>
        <color rgb="FF000000"/>
        <rFont val="Calibri"/>
        <family val="2"/>
        <scheme val="minor"/>
      </rPr>
      <t xml:space="preserve"> janvier et le 31 décembre 2022. 51,5 % de ces accords sont signés par des délégués syndicaux représentant 35 380 textes.</t>
    </r>
  </si>
  <si>
    <t xml:space="preserve">Les textes établis en entreprise peuvent résulter d'un processus de négociation collective engagé entre des représentants de direction et des représentants de salariés ayant abouti (accords, avenants). Lorsque les négociations échouent ou que les interlocuteurs manquent, d'autres types de textes peuvent être établis en entreprise (décisions unilatérales de l'employeur, plans d'action). 
</t>
  </si>
  <si>
    <t>Dont unités de moins de 50 salariés</t>
  </si>
  <si>
    <t>* Dont accords à conclusions multiples et inconnus.</t>
  </si>
  <si>
    <t>Source : Dares, base statistique des accords d'entreprise.</t>
  </si>
  <si>
    <r>
      <t>Lecture : 73,0 % des accords et avenants ne traitant pas d'épargne salariale, signés et déposés entre le 1</t>
    </r>
    <r>
      <rPr>
        <vertAlign val="superscript"/>
        <sz val="10"/>
        <color rgb="FF000000"/>
        <rFont val="Calibri"/>
        <family val="2"/>
        <scheme val="minor"/>
      </rPr>
      <t>er</t>
    </r>
    <r>
      <rPr>
        <sz val="10"/>
        <color rgb="FF000000"/>
        <rFont val="Calibri"/>
        <family val="2"/>
        <scheme val="minor"/>
      </rPr>
      <t xml:space="preserve"> janvier et le 31 décembre 2022 sont signés par des délégués syndicaux.</t>
    </r>
  </si>
  <si>
    <t>1 à 10</t>
  </si>
  <si>
    <t>11 à 20</t>
  </si>
  <si>
    <t>21 à 49</t>
  </si>
  <si>
    <t>50 à 99</t>
  </si>
  <si>
    <t>100 à 249</t>
  </si>
  <si>
    <t>250 à 499</t>
  </si>
  <si>
    <t>500 à 999</t>
  </si>
  <si>
    <t>1000 à 4999</t>
  </si>
  <si>
    <t>5000 et plus</t>
  </si>
  <si>
    <t>Non renseigné</t>
  </si>
  <si>
    <t xml:space="preserve">Source : Dares, base statistique des accords d'entreprise. </t>
  </si>
  <si>
    <r>
      <t>Lecture : 41,1 % des textes signés par l’employeur seul et déposés entre le 1</t>
    </r>
    <r>
      <rPr>
        <vertAlign val="superscript"/>
        <sz val="10"/>
        <color rgb="FF000000"/>
        <rFont val="Calibri"/>
        <family val="2"/>
        <scheme val="minor"/>
      </rPr>
      <t xml:space="preserve">er </t>
    </r>
    <r>
      <rPr>
        <sz val="10"/>
        <color rgb="FF000000"/>
        <rFont val="Calibri"/>
        <family val="2"/>
        <scheme val="minor"/>
      </rPr>
      <t>janvier et le 31 décembre 2022 émanent de structures employant moins de 11 salariés.</t>
    </r>
  </si>
  <si>
    <t>Tableau 4 : Thèmes de négociation des accords et avenants signés*, en 2021 et 2022</t>
  </si>
  <si>
    <t>Participation, intéressement, épargne salariale</t>
  </si>
  <si>
    <t>Salaires et primes</t>
  </si>
  <si>
    <t>Temps de travail</t>
  </si>
  <si>
    <t>Droit syndical, représentation du personnel</t>
  </si>
  <si>
    <t>Égalité professionnelle</t>
  </si>
  <si>
    <t>Conditions de travail</t>
  </si>
  <si>
    <t>Emploi</t>
  </si>
  <si>
    <t>Prévoyance collective, complémentaire santé, retraite supplémentaire</t>
  </si>
  <si>
    <t>Formation professionnelle</t>
  </si>
  <si>
    <t>Classification</t>
  </si>
  <si>
    <t>* Les comptages sont basés sur les enregistrements dont les thèmes détaillés sont renseignés.</t>
  </si>
  <si>
    <t>Lecture : 19 850 accords et avenants signés en 2022 portent sur le thème des salaires et primes.</t>
  </si>
  <si>
    <t xml:space="preserve">Source : Dares, base statistique des accords d'entreprise. 
</t>
  </si>
  <si>
    <r>
      <t>Données provisoires : seuls les textes signés en N et enregistrés avant le 1</t>
    </r>
    <r>
      <rPr>
        <vertAlign val="superscript"/>
        <sz val="10"/>
        <color rgb="FF000000"/>
        <rFont val="Calibri"/>
        <family val="2"/>
        <scheme val="minor"/>
      </rPr>
      <t>er</t>
    </r>
    <r>
      <rPr>
        <sz val="10"/>
        <color rgb="FF000000"/>
        <rFont val="Calibri"/>
        <family val="2"/>
        <scheme val="minor"/>
      </rPr>
      <t xml:space="preserve"> janvier N+1 sont comptabilisés. </t>
    </r>
  </si>
  <si>
    <t xml:space="preserve"> ** Un texte pouvant aborder plusieurs thèmes, le total des textes répartis par thème est supérieur à 100 %. </t>
  </si>
  <si>
    <t>Tableau 5 : Répartition des textes relatifs à l’épargne salariale* selon leur nature, en 2021 et 2022</t>
  </si>
  <si>
    <t>dont unités de moins de 50 salariés</t>
  </si>
  <si>
    <t>Accord</t>
  </si>
  <si>
    <t xml:space="preserve">Dénonciation </t>
  </si>
  <si>
    <t xml:space="preserve">Désaccord </t>
  </si>
  <si>
    <t>Adhésion</t>
  </si>
  <si>
    <t xml:space="preserve">Décision unilatérale de l’employeur, plan d'action </t>
  </si>
  <si>
    <t xml:space="preserve">Accord cadres </t>
  </si>
  <si>
    <t xml:space="preserve">Autres ou non renseigné </t>
  </si>
  <si>
    <t>ns : non significatif.</t>
  </si>
  <si>
    <t>*Sont pris en compte ici d’une part la totalité des textes abordant l’épargne salariale, qu’ils traitent ou non d’autres thèmes de négociation, d’autre part ceux traitant exclusivement de ce thème.</t>
  </si>
  <si>
    <t>Lecture : en 2022, 56,1 % des textes relatifs à l’épargne salariale, soit 27 030 textes, sont des accords. Parmi eux, 18 280 sont signés par des unités employant moins de 50 salariés.</t>
  </si>
  <si>
    <t>Version en ligne</t>
  </si>
  <si>
    <t xml:space="preserve">Données provisoires : seuls les textes signés en N et enregistrés avant le 1er janvier N+1 sont comptabilisés. </t>
  </si>
  <si>
    <t>Lecture : 73,0 % des accords et avenants ne traitant pas d’épargne salariale, signés et déposés entre le 01/01/2022 et le 31/12/2022 sont signés par des délégués syndicaux.</t>
  </si>
  <si>
    <t>Champ : textes établis en entreprise et déposés auprès de l'admnistration ; France.</t>
  </si>
  <si>
    <t xml:space="preserve"> **Dans ce tableau, on compte la fréquence des différents thèmes sachant qu'un texte peut en aborder plusieurs. Le total des textes répartis par thème est donc supérieur à 100 %. </t>
  </si>
  <si>
    <t>* Les comptages sont basés sur les enregistrements dont les thèmes détaillés ont été renseignés.</t>
  </si>
  <si>
    <t>Salariés à la majorité des deux-tiers</t>
  </si>
  <si>
    <r>
      <t>Données provisoires : seuls les accords signés en 2022 et enregistrés avant le 1</t>
    </r>
    <r>
      <rPr>
        <vertAlign val="superscript"/>
        <sz val="10"/>
        <color rgb="FF000000"/>
        <rFont val="Calibri"/>
        <family val="2"/>
        <scheme val="minor"/>
      </rPr>
      <t xml:space="preserve">er </t>
    </r>
    <r>
      <rPr>
        <sz val="10"/>
        <color rgb="FF000000"/>
        <rFont val="Calibri"/>
        <family val="2"/>
        <scheme val="minor"/>
      </rPr>
      <t>janvier 2023 sont comptabilisés.</t>
    </r>
  </si>
  <si>
    <r>
      <t>Lecture : on recense, au 1</t>
    </r>
    <r>
      <rPr>
        <vertAlign val="superscript"/>
        <sz val="10"/>
        <color rgb="FF000000"/>
        <rFont val="Calibri"/>
        <family val="2"/>
        <scheme val="minor"/>
      </rPr>
      <t>er</t>
    </r>
    <r>
      <rPr>
        <sz val="10"/>
        <color rgb="FF000000"/>
        <rFont val="Calibri"/>
        <family val="2"/>
        <scheme val="minor"/>
      </rPr>
      <t xml:space="preserve"> janvier 2023, 45 480 accords et avenants signés en 2022 par des représentants syndicaux ; 37,5 % abordent le thème des salaires et primes.</t>
    </r>
  </si>
  <si>
    <t>Tous signataires</t>
  </si>
  <si>
    <t>Élu ou salarié mandaté, élu non mandaté</t>
  </si>
  <si>
    <t>Système de rémunération (autres qu'évolution)</t>
  </si>
  <si>
    <t>Evolution des salaires (augmentation, gel, diminution)</t>
  </si>
  <si>
    <t>Système de prime (autre qu'évolution)</t>
  </si>
  <si>
    <t>Indemnités (dont kilométrique)</t>
  </si>
  <si>
    <t xml:space="preserve">Source : Dares, base statistique des accords d'entreprise.
</t>
  </si>
  <si>
    <r>
      <t>Lecture :</t>
    </r>
    <r>
      <rPr>
        <sz val="10"/>
        <color theme="1"/>
        <rFont val="Calibri"/>
        <family val="2"/>
        <scheme val="minor"/>
      </rPr>
      <t xml:space="preserve"> </t>
    </r>
    <r>
      <rPr>
        <sz val="10"/>
        <color rgb="FF000000"/>
        <rFont val="Calibri"/>
        <family val="2"/>
        <scheme val="minor"/>
      </rPr>
      <t>en 2022, 19 850 accords et avenants abordent le thème des salaires et des primes. Parmi ces accords, 68,1 % traitent du système de rémunération.</t>
    </r>
  </si>
  <si>
    <t>Télétravail</t>
  </si>
  <si>
    <t>Droit à la déconnexion et outils numériques</t>
  </si>
  <si>
    <t>Autres dispositions de conditions de travail (CSSCT, médecine du travail, politique générale de prévention)</t>
  </si>
  <si>
    <t>Pénibilité du travail (1% pénibilité, prévention, compensation/réparation)</t>
  </si>
  <si>
    <t>Stress, risques psycho-sociaux</t>
  </si>
  <si>
    <t>Accords de méthode (pénibilité)</t>
  </si>
  <si>
    <t>Lecture : en 2022, 5 900 accords ou avenants abordent le thème des conditions de travail. Parmi ces accords, 62,0 % traitent du télétravail.</t>
  </si>
  <si>
    <t xml:space="preserve">Source : Dares, base statistique des accords d'entreprise. 
</t>
  </si>
  <si>
    <r>
      <t>Données provisoires : seuls les accords signés en 2022 et enregistrés avant le 1</t>
    </r>
    <r>
      <rPr>
        <vertAlign val="superscript"/>
        <sz val="10"/>
        <color rgb="FF000000"/>
        <rFont val="Calibri"/>
        <family val="2"/>
        <scheme val="minor"/>
      </rPr>
      <t>er</t>
    </r>
    <r>
      <rPr>
        <sz val="10"/>
        <color rgb="FF000000"/>
        <rFont val="Calibri"/>
        <family val="2"/>
        <scheme val="minor"/>
      </rPr>
      <t xml:space="preserve"> janvier 2023 sont comptabilisés.</t>
    </r>
  </si>
  <si>
    <t>Mode de conclusion</t>
  </si>
  <si>
    <t>Employeur seul</t>
  </si>
  <si>
    <t>Modalités de conclusion multiples</t>
  </si>
  <si>
    <t>Lecture : en 2022, 20,1 % des textes relatifs à l’épargne salariale sont signés par des délégués syndicaux.</t>
  </si>
  <si>
    <t xml:space="preserve">Source : Dares, base statistique des accords d'entreprise.
</t>
  </si>
  <si>
    <t>Intéressement</t>
  </si>
  <si>
    <t>Participation</t>
  </si>
  <si>
    <t>PEE ou PEG</t>
  </si>
  <si>
    <t>PEI</t>
  </si>
  <si>
    <t>PERCO et PERCOI</t>
  </si>
  <si>
    <t>Supplément d'intéressement</t>
  </si>
  <si>
    <t>Supplément de participation</t>
  </si>
  <si>
    <t>Distribution d'actions gratuites</t>
  </si>
  <si>
    <t>* Sont pris en compte ici la totalité des textes abordant l’épargne salariale, qu’ils traitent ou non d’autres thèmes de négociation.</t>
  </si>
  <si>
    <t>Lecture : en 2022, 64,6 % des textes portant sur l’épargne salariale concernent l’intéressement. Les textes pouvant aborder plusieurs thèmes, le total peut être supérieur à 100.</t>
  </si>
  <si>
    <t>Source : Dares, base statistique des accords d'entreprise.</t>
  </si>
  <si>
    <t>Graphique A : Textes signés par les entreprises de moins de 50 salariés depuis 2017</t>
  </si>
  <si>
    <t>Accords et avenants approuvés à la majorité des deux tiers des salariés</t>
  </si>
  <si>
    <t>Décisions unilatérales de l'employeur</t>
  </si>
  <si>
    <t>Lecture : en 2017, 17 080 accords et avenants sont signés par les entreprises de moins de 50 salariés.</t>
  </si>
  <si>
    <r>
      <t>Données provisoires : seuls les textes signés en N et enregistrés avant le 1</t>
    </r>
    <r>
      <rPr>
        <vertAlign val="superscript"/>
        <sz val="10"/>
        <color rgb="FF000000"/>
        <rFont val="Calibri"/>
        <family val="2"/>
        <scheme val="minor"/>
      </rPr>
      <t>er</t>
    </r>
    <r>
      <rPr>
        <sz val="10"/>
        <color rgb="FF000000"/>
        <rFont val="Calibri"/>
        <family val="2"/>
        <scheme val="minor"/>
      </rPr>
      <t xml:space="preserve"> janvier de l'année N+1 sont comptabilisés. </t>
    </r>
  </si>
  <si>
    <r>
      <t>Données provisoires : seuls les textes signés en 2022 et enregistrés avant le 1</t>
    </r>
    <r>
      <rPr>
        <vertAlign val="superscript"/>
        <sz val="10"/>
        <color rgb="FF000000"/>
        <rFont val="Calibri"/>
        <family val="2"/>
        <scheme val="minor"/>
      </rPr>
      <t>er</t>
    </r>
    <r>
      <rPr>
        <sz val="10"/>
        <color rgb="FF000000"/>
        <rFont val="Calibri"/>
        <family val="2"/>
        <scheme val="minor"/>
      </rPr>
      <t xml:space="preserve"> janvier 2023 sont comptabilisés.</t>
    </r>
  </si>
  <si>
    <r>
      <t>Données provisoires : seuls les textes signés en N et enregistrés avant le 1</t>
    </r>
    <r>
      <rPr>
        <vertAlign val="superscript"/>
        <sz val="10"/>
        <color rgb="FF000000"/>
        <rFont val="Calibri"/>
        <family val="2"/>
        <scheme val="minor"/>
      </rPr>
      <t xml:space="preserve">er </t>
    </r>
    <r>
      <rPr>
        <sz val="10"/>
        <color rgb="FF000000"/>
        <rFont val="Calibri"/>
        <family val="2"/>
        <scheme val="minor"/>
      </rPr>
      <t>janvier de l'année N+1 sont comptabilisés.</t>
    </r>
  </si>
  <si>
    <t>Les effectifs sont arrondis à la dizaine, les taux et proportions au dixième.</t>
  </si>
  <si>
    <t>Évolution des primes</t>
  </si>
  <si>
    <t>Pourcentage d'accords abordant chaque thème **</t>
  </si>
  <si>
    <t xml:space="preserve">Les données issues de la base statistique des accords d'entreprise permettent un suivi statistique annuel des textes établis en entreprise et déposés auprès des directions départementales de l’emploi, du travail et des solidarités (Ddets). Elles permettent notamment d’identifier les entreprises ou les établissements déposant les textes, ainsi que les caractéristiques principales des textes déposés : leur nature (accord, avenant, dénonciation, désaccord, etc.), leurs signataires et les principaux thèmes traités. Elles sont redressées et enrichies avec d’autres sources de données en cas d’informations manquantes ou incohérentes (effectifs, secteurs d’activité, principale convention collective, etc.).
</t>
  </si>
  <si>
    <t>Les textes analysés sont ceux dont le dépôt est obligatoire et effectué via la plateforme de téléprocédure</t>
  </si>
  <si>
    <t>La base statistique des accords d'entreprise est constituée par la Dares tous les ans en début d'année. Elle est produite à partir des informations renseignées par les déposants via la plateforme de téléprocédure et enregistrées par les Ddets puis enrichies par ces dernières.</t>
  </si>
  <si>
    <t>Nombre d'accords collectifs</t>
  </si>
  <si>
    <t>Part d'accords abordant chaque thème **</t>
  </si>
  <si>
    <t>Tableau 1 : Textes signés en 2022 selon leur nature et les types de signataire*</t>
  </si>
  <si>
    <t>Autres**</t>
  </si>
  <si>
    <t>** Dont décision unilatérale de l’employeur et plan d'action, qui en représentent la majorité.</t>
  </si>
  <si>
    <t>* Seuls les signataires de la négociation en droit de conclure un accord collectif sont présentés, excluant ainsi les employeurs seuls.</t>
  </si>
  <si>
    <t>Tableau 2 en ligne : Signataires des accords et avenants conclus signés depuis 2019, hors épargne salariale</t>
  </si>
  <si>
    <t>Tableau 1 en ligne : Textes signés selon leur nature et les types de signataire* depuis 2019</t>
  </si>
  <si>
    <t>Tableau 3 en ligne : Thèmes de négociation des accords et avenants signés depuis 2019 selon le type de signataire*</t>
  </si>
  <si>
    <t>Tableau 4 en ligne : Thèmes de négociation des accords et avenants signés depuis 2019, relatifs aux salaires et aux primes</t>
  </si>
  <si>
    <t>Tableau 5 en ligne : Thèmes de négociation des accords et avenants signés depuis 2019, relatifs aux conditions de travail</t>
  </si>
  <si>
    <t>Tableau 6 en ligne : Les signataires des textes traitant de l'épargne salariale* signés depuis 2019</t>
  </si>
  <si>
    <t>Tableau 7 en ligne : Thèmes détaillés des textes portant sur l'épargne salariale* signés depuis 2017</t>
  </si>
  <si>
    <t>Tableau 1 en ligne : Textes signés selon leur nature et les types de signataire depuis 2019</t>
  </si>
  <si>
    <t>Tableau 2 en ligne : Signataires des accords et avenants conclus depuis 2019, hors épargne salariale</t>
  </si>
  <si>
    <t>Tableau 3 en ligne : Thèmes de négociation des accords et avenants signés depuis 2019 selon le type de signataire</t>
  </si>
  <si>
    <t>Tableau 6 en ligne : Les signataires des textes traitant de l'épargne salariale signés depuis 2019</t>
  </si>
  <si>
    <t>Tableau 7 en ligne : Thèmes détaillés des textes portant sur l'épargne salariale signés depuis 2017</t>
  </si>
  <si>
    <t>* Seuls figurent ici les signataires de la négociation en droit de conclure un accord collectif, excluant principalement ainsi les textes signés par l'employeur seul, présentés dans le tableau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</si>
</sst>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000%"/>
  </numFmts>
  <fonts count="4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000000"/>
      <name val="Albany AMT"/>
      <family val="2"/>
    </font>
    <font>
      <u/>
      <sz val="10"/>
      <color indexed="30"/>
      <name val="Arial"/>
      <family val="2"/>
    </font>
    <font>
      <b/>
      <sz val="11"/>
      <name val="Calibri"/>
      <family val="2"/>
    </font>
    <font>
      <sz val="11"/>
      <name val="Calibri"/>
      <family val="2"/>
    </font>
    <font>
      <sz val="11"/>
      <color indexed="8"/>
      <name val="Calibri"/>
      <family val="2"/>
    </font>
    <font>
      <u/>
      <sz val="11"/>
      <color indexed="12"/>
      <name val="Calibri"/>
      <family val="2"/>
    </font>
    <font>
      <u/>
      <sz val="11"/>
      <color theme="10"/>
      <name val="Calibri"/>
      <family val="2"/>
      <scheme val="minor"/>
    </font>
    <font>
      <b/>
      <sz val="12"/>
      <name val="Calibri"/>
      <family val="2"/>
      <scheme val="minor"/>
    </font>
    <font>
      <sz val="10"/>
      <name val="Arial"/>
      <family val="2"/>
    </font>
    <font>
      <u/>
      <sz val="11"/>
      <color rgb="FF0070C0"/>
      <name val="Calibri"/>
      <family val="2"/>
      <scheme val="minor"/>
    </font>
    <font>
      <i/>
      <sz val="8"/>
      <color rgb="FF000000"/>
      <name val="Times New Roman"/>
      <family val="1"/>
    </font>
    <font>
      <i/>
      <sz val="8"/>
      <color theme="1"/>
      <name val="Times New Roman"/>
      <family val="1"/>
    </font>
    <font>
      <sz val="11"/>
      <color theme="1"/>
      <name val="Times New Roman"/>
      <family val="1"/>
    </font>
    <font>
      <sz val="10"/>
      <color rgb="FF000000"/>
      <name val="Calibri"/>
      <family val="2"/>
      <scheme val="minor"/>
    </font>
    <font>
      <vertAlign val="superscript"/>
      <sz val="10"/>
      <color rgb="FF000000"/>
      <name val="Calibri"/>
      <family val="2"/>
      <scheme val="minor"/>
    </font>
    <font>
      <b/>
      <i/>
      <sz val="11"/>
      <color theme="1"/>
      <name val="Calibri"/>
      <family val="2"/>
      <scheme val="minor"/>
    </font>
    <font>
      <b/>
      <sz val="11"/>
      <color rgb="FF000000"/>
      <name val="Calibri"/>
      <family val="2"/>
      <scheme val="minor"/>
    </font>
    <font>
      <b/>
      <i/>
      <sz val="11"/>
      <color rgb="FF000000"/>
      <name val="Calibri"/>
      <family val="2"/>
      <scheme val="minor"/>
    </font>
    <font>
      <sz val="11"/>
      <color rgb="FF000000"/>
      <name val="Calibri"/>
      <family val="2"/>
      <scheme val="minor"/>
    </font>
    <font>
      <b/>
      <sz val="11"/>
      <name val="Calibri"/>
      <family val="2"/>
      <scheme val="minor"/>
    </font>
    <font>
      <sz val="10"/>
      <name val="Calibri"/>
      <family val="2"/>
      <scheme val="minor"/>
    </font>
    <font>
      <i/>
      <sz val="11"/>
      <color theme="1"/>
      <name val="Calibri"/>
      <family val="2"/>
      <scheme val="minor"/>
    </font>
    <font>
      <i/>
      <sz val="11"/>
      <color rgb="FF000000"/>
      <name val="Calibri"/>
      <family val="2"/>
      <scheme val="minor"/>
    </font>
    <font>
      <b/>
      <sz val="8"/>
      <color theme="1"/>
      <name val="Arial"/>
      <family val="2"/>
    </font>
    <font>
      <sz val="8"/>
      <color theme="1"/>
      <name val="Arial"/>
      <family val="2"/>
    </font>
    <font>
      <b/>
      <sz val="8"/>
      <color rgb="FF000000"/>
      <name val="Arial"/>
      <family val="2"/>
    </font>
  </fonts>
  <fills count="4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53">
    <xf numFmtId="0" fontId="0" fillId="0" borderId="0"/>
    <xf numFmtId="9" fontId="1" fillId="0" borderId="0" applyFont="0" applyFill="0" applyBorder="0" applyAlignment="0" applyProtection="0"/>
    <xf numFmtId="0" fontId="4"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5" applyNumberFormat="0" applyAlignment="0" applyProtection="0"/>
    <xf numFmtId="0" fontId="14" fillId="7" borderId="6" applyNumberFormat="0" applyAlignment="0" applyProtection="0"/>
    <xf numFmtId="0" fontId="15" fillId="7" borderId="5" applyNumberFormat="0" applyAlignment="0" applyProtection="0"/>
    <xf numFmtId="0" fontId="16" fillId="0" borderId="7" applyNumberFormat="0" applyFill="0" applyAlignment="0" applyProtection="0"/>
    <xf numFmtId="0" fontId="17" fillId="8" borderId="8" applyNumberFormat="0" applyAlignment="0" applyProtection="0"/>
    <xf numFmtId="0" fontId="18" fillId="0" borderId="0" applyNumberFormat="0" applyFill="0" applyBorder="0" applyAlignment="0" applyProtection="0"/>
    <xf numFmtId="0" fontId="1" fillId="9" borderId="9" applyNumberFormat="0" applyFont="0" applyAlignment="0" applyProtection="0"/>
    <xf numFmtId="0" fontId="19" fillId="0" borderId="0" applyNumberFormat="0" applyFill="0" applyBorder="0" applyAlignment="0" applyProtection="0"/>
    <xf numFmtId="0" fontId="2" fillId="0" borderId="10"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 fillId="0" borderId="0"/>
    <xf numFmtId="0" fontId="3" fillId="0" borderId="0"/>
    <xf numFmtId="0" fontId="21" fillId="0" borderId="0"/>
    <xf numFmtId="0" fontId="22" fillId="0" borderId="0" applyNumberFormat="0" applyFill="0" applyBorder="0" applyAlignment="0" applyProtection="0">
      <alignment vertical="top"/>
      <protection locked="0"/>
    </xf>
    <xf numFmtId="43" fontId="1" fillId="0" borderId="0" applyFont="0" applyFill="0" applyBorder="0" applyAlignment="0" applyProtection="0"/>
    <xf numFmtId="0" fontId="21" fillId="0" borderId="0"/>
    <xf numFmtId="43" fontId="1" fillId="0" borderId="0" applyFont="0" applyFill="0" applyBorder="0" applyAlignment="0" applyProtection="0"/>
    <xf numFmtId="0" fontId="27" fillId="0" borderId="0" applyNumberFormat="0" applyFill="0" applyBorder="0" applyAlignment="0" applyProtection="0"/>
    <xf numFmtId="0" fontId="29" fillId="0" borderId="0"/>
  </cellStyleXfs>
  <cellXfs count="180">
    <xf numFmtId="0" fontId="0" fillId="0" borderId="0" xfId="0"/>
    <xf numFmtId="164" fontId="0" fillId="0" borderId="1" xfId="1" applyNumberFormat="1" applyFont="1" applyBorder="1" applyAlignment="1">
      <alignment horizontal="center"/>
    </xf>
    <xf numFmtId="0" fontId="0" fillId="0" borderId="0" xfId="0" applyFill="1"/>
    <xf numFmtId="0" fontId="0" fillId="0" borderId="0" xfId="0" applyBorder="1"/>
    <xf numFmtId="0" fontId="0" fillId="0" borderId="0" xfId="0"/>
    <xf numFmtId="0" fontId="5" fillId="0" borderId="0" xfId="0" applyFont="1"/>
    <xf numFmtId="0" fontId="0" fillId="36" borderId="1" xfId="0" applyFill="1" applyBorder="1" applyAlignment="1">
      <alignment horizontal="center"/>
    </xf>
    <xf numFmtId="0" fontId="24" fillId="2" borderId="0" xfId="47" applyFont="1" applyFill="1" applyBorder="1" applyAlignment="1" applyProtection="1"/>
    <xf numFmtId="0" fontId="0" fillId="2" borderId="0" xfId="0" applyFill="1"/>
    <xf numFmtId="0" fontId="23" fillId="37" borderId="0" xfId="45" applyFont="1" applyFill="1" applyAlignment="1">
      <alignment horizontal="left" vertical="center" wrapText="1"/>
    </xf>
    <xf numFmtId="0" fontId="2" fillId="0" borderId="1" xfId="0" applyFont="1" applyBorder="1" applyAlignment="1">
      <alignment horizontal="center"/>
    </xf>
    <xf numFmtId="0" fontId="2" fillId="0" borderId="1" xfId="0" applyFont="1" applyBorder="1"/>
    <xf numFmtId="0" fontId="5" fillId="0" borderId="0" xfId="0" applyFont="1" applyAlignment="1">
      <alignment horizontal="left" vertical="center"/>
    </xf>
    <xf numFmtId="0" fontId="27" fillId="2" borderId="0" xfId="51" applyFill="1" applyAlignment="1">
      <alignment horizontal="left"/>
    </xf>
    <xf numFmtId="0" fontId="30" fillId="0" borderId="0" xfId="0" applyFont="1"/>
    <xf numFmtId="0" fontId="0" fillId="0" borderId="0" xfId="0" applyBorder="1" applyAlignment="1">
      <alignment wrapText="1"/>
    </xf>
    <xf numFmtId="3" fontId="0" fillId="0" borderId="0" xfId="0" applyNumberFormat="1" applyBorder="1"/>
    <xf numFmtId="0" fontId="0" fillId="0" borderId="1" xfId="0" applyBorder="1"/>
    <xf numFmtId="3" fontId="0" fillId="0" borderId="1" xfId="0" applyNumberFormat="1" applyBorder="1"/>
    <xf numFmtId="3" fontId="0" fillId="0" borderId="0" xfId="0" applyNumberFormat="1"/>
    <xf numFmtId="0" fontId="31" fillId="0" borderId="0" xfId="0" applyFont="1" applyAlignment="1">
      <alignment horizontal="left" vertical="center"/>
    </xf>
    <xf numFmtId="0" fontId="32" fillId="0" borderId="0" xfId="0" applyFont="1"/>
    <xf numFmtId="3" fontId="33" fillId="0" borderId="0" xfId="0" applyNumberFormat="1" applyFont="1"/>
    <xf numFmtId="164" fontId="0" fillId="0" borderId="0" xfId="1" applyNumberFormat="1" applyFont="1"/>
    <xf numFmtId="0" fontId="17" fillId="35" borderId="1" xfId="0" applyFont="1" applyFill="1" applyBorder="1" applyAlignment="1">
      <alignment horizontal="left"/>
    </xf>
    <xf numFmtId="0" fontId="34" fillId="0" borderId="0" xfId="0" applyFont="1" applyAlignment="1">
      <alignment horizontal="left" vertical="center"/>
    </xf>
    <xf numFmtId="3" fontId="0" fillId="2" borderId="1" xfId="0" applyNumberFormat="1" applyFill="1" applyBorder="1" applyAlignment="1">
      <alignment horizontal="center"/>
    </xf>
    <xf numFmtId="9" fontId="0" fillId="0" borderId="0" xfId="1" applyFont="1"/>
    <xf numFmtId="0" fontId="0"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3" fontId="0"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Border="1" applyAlignment="1">
      <alignment horizontal="center"/>
    </xf>
    <xf numFmtId="0" fontId="30" fillId="0" borderId="0" xfId="0" applyFont="1" applyAlignment="1">
      <alignment horizontal="left" vertical="center"/>
    </xf>
    <xf numFmtId="0" fontId="37" fillId="0" borderId="1" xfId="0" applyFont="1" applyBorder="1" applyAlignment="1">
      <alignment horizontal="left" vertical="center"/>
    </xf>
    <xf numFmtId="0" fontId="38" fillId="0" borderId="1" xfId="0" applyFont="1" applyBorder="1" applyAlignment="1">
      <alignment horizontal="center" vertical="center" wrapText="1"/>
    </xf>
    <xf numFmtId="3" fontId="37" fillId="0" borderId="0" xfId="0" applyNumberFormat="1" applyFont="1" applyBorder="1" applyAlignment="1">
      <alignment horizontal="right" vertical="center"/>
    </xf>
    <xf numFmtId="164" fontId="37" fillId="0" borderId="0" xfId="0" applyNumberFormat="1" applyFont="1" applyBorder="1" applyAlignment="1">
      <alignment horizontal="right" vertical="center"/>
    </xf>
    <xf numFmtId="0" fontId="2" fillId="0" borderId="0" xfId="0" applyFont="1" applyAlignment="1">
      <alignment vertical="center"/>
    </xf>
    <xf numFmtId="3" fontId="0"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3" fontId="39" fillId="0" borderId="1" xfId="0" applyNumberFormat="1" applyFont="1" applyBorder="1" applyAlignment="1">
      <alignment horizontal="center" vertical="center"/>
    </xf>
    <xf numFmtId="164"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3"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3" fontId="37" fillId="0" borderId="1" xfId="0" applyNumberFormat="1" applyFont="1" applyBorder="1" applyAlignment="1">
      <alignment horizontal="center" vertical="center"/>
    </xf>
    <xf numFmtId="164" fontId="37" fillId="0" borderId="1" xfId="0" applyNumberFormat="1" applyFont="1" applyBorder="1" applyAlignment="1">
      <alignment horizontal="center" vertical="center"/>
    </xf>
    <xf numFmtId="0" fontId="0" fillId="38" borderId="1" xfId="0" applyFont="1" applyFill="1" applyBorder="1" applyAlignment="1">
      <alignment horizontal="center"/>
    </xf>
    <xf numFmtId="0" fontId="0" fillId="0" borderId="1" xfId="0" applyFont="1" applyBorder="1" applyAlignment="1">
      <alignment horizontal="center" vertical="center"/>
    </xf>
    <xf numFmtId="0" fontId="40" fillId="0" borderId="1" xfId="0" applyFont="1" applyBorder="1" applyAlignment="1">
      <alignment horizontal="center" vertical="center" wrapText="1"/>
    </xf>
    <xf numFmtId="3"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xf>
    <xf numFmtId="164" fontId="0" fillId="0" borderId="1" xfId="1" applyNumberFormat="1" applyFont="1" applyBorder="1" applyAlignment="1">
      <alignment horizontal="center" vertical="center"/>
    </xf>
    <xf numFmtId="165" fontId="0" fillId="0" borderId="0" xfId="0" applyNumberFormat="1"/>
    <xf numFmtId="0" fontId="0"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3" fontId="2" fillId="0" borderId="0" xfId="0" applyNumberFormat="1" applyFont="1" applyBorder="1" applyAlignment="1">
      <alignment horizontal="center" vertical="center" wrapText="1"/>
    </xf>
    <xf numFmtId="0" fontId="34" fillId="0" borderId="0" xfId="0" applyFont="1" applyFill="1" applyAlignment="1">
      <alignment horizontal="left" vertical="center"/>
    </xf>
    <xf numFmtId="0" fontId="0" fillId="0" borderId="1" xfId="0" applyFont="1" applyBorder="1" applyAlignment="1">
      <alignment vertical="center" wrapText="1"/>
    </xf>
    <xf numFmtId="0" fontId="39" fillId="0" borderId="1" xfId="0" applyFont="1" applyBorder="1" applyAlignment="1">
      <alignment horizontal="center" vertical="center" wrapText="1"/>
    </xf>
    <xf numFmtId="0" fontId="37" fillId="0" borderId="1" xfId="0" applyFont="1" applyBorder="1" applyAlignment="1">
      <alignment horizontal="justify" vertical="center"/>
    </xf>
    <xf numFmtId="0" fontId="34" fillId="0" borderId="0" xfId="0" applyFont="1" applyFill="1" applyBorder="1" applyAlignment="1">
      <alignment horizontal="left" vertical="center"/>
    </xf>
    <xf numFmtId="3" fontId="2" fillId="0" borderId="0" xfId="0" applyNumberFormat="1" applyFont="1" applyBorder="1"/>
    <xf numFmtId="3" fontId="36" fillId="0" borderId="0" xfId="0" applyNumberFormat="1" applyFont="1" applyBorder="1"/>
    <xf numFmtId="0" fontId="34" fillId="0" borderId="0" xfId="0" applyFont="1" applyAlignment="1">
      <alignment horizontal="left" vertical="center" wrapText="1"/>
    </xf>
    <xf numFmtId="164" fontId="0" fillId="0"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0" fontId="0" fillId="0" borderId="0" xfId="0" applyFont="1"/>
    <xf numFmtId="3" fontId="2" fillId="38" borderId="1" xfId="0" applyNumberFormat="1" applyFont="1" applyFill="1" applyBorder="1" applyAlignment="1">
      <alignment horizontal="center" vertical="center"/>
    </xf>
    <xf numFmtId="0" fontId="0" fillId="38" borderId="1" xfId="0" applyFont="1" applyFill="1" applyBorder="1" applyAlignment="1">
      <alignment horizontal="center" vertical="center"/>
    </xf>
    <xf numFmtId="0" fontId="41" fillId="0" borderId="0" xfId="0" applyFont="1" applyFill="1" applyBorder="1" applyAlignment="1"/>
    <xf numFmtId="166" fontId="0" fillId="0" borderId="0" xfId="1" applyNumberFormat="1" applyFont="1"/>
    <xf numFmtId="3" fontId="0" fillId="0" borderId="1" xfId="0" applyNumberFormat="1" applyFont="1" applyBorder="1" applyAlignment="1">
      <alignment horizontal="center" wrapText="1"/>
    </xf>
    <xf numFmtId="0" fontId="34"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7" fillId="0" borderId="1" xfId="0" applyFont="1" applyBorder="1" applyAlignment="1">
      <alignment horizontal="center" vertical="center" wrapText="1"/>
    </xf>
    <xf numFmtId="2" fontId="0" fillId="0" borderId="0" xfId="1" applyNumberFormat="1" applyFont="1"/>
    <xf numFmtId="0" fontId="36" fillId="0" borderId="1" xfId="0" applyFont="1" applyBorder="1" applyAlignment="1">
      <alignment horizontal="center" vertical="center"/>
    </xf>
    <xf numFmtId="3" fontId="42" fillId="0" borderId="1" xfId="0" applyNumberFormat="1" applyFont="1" applyBorder="1" applyAlignment="1">
      <alignment horizontal="center" vertical="center"/>
    </xf>
    <xf numFmtId="164" fontId="42" fillId="0" borderId="1" xfId="1" applyNumberFormat="1" applyFont="1" applyBorder="1" applyAlignment="1">
      <alignment horizontal="center" vertical="center"/>
    </xf>
    <xf numFmtId="3" fontId="42" fillId="0" borderId="1" xfId="0" applyNumberFormat="1" applyFont="1" applyBorder="1" applyAlignment="1">
      <alignment horizontal="center"/>
    </xf>
    <xf numFmtId="164" fontId="42" fillId="0" borderId="1" xfId="1" applyNumberFormat="1" applyFont="1" applyBorder="1" applyAlignment="1">
      <alignment horizontal="center"/>
    </xf>
    <xf numFmtId="3" fontId="36" fillId="0" borderId="1" xfId="0" applyNumberFormat="1" applyFont="1" applyBorder="1" applyAlignment="1">
      <alignment horizontal="center"/>
    </xf>
    <xf numFmtId="164" fontId="36" fillId="0" borderId="1" xfId="1" applyNumberFormat="1" applyFont="1" applyBorder="1" applyAlignment="1">
      <alignment horizontal="center"/>
    </xf>
    <xf numFmtId="3" fontId="43" fillId="0" borderId="1" xfId="0" applyNumberFormat="1" applyFont="1" applyBorder="1" applyAlignment="1">
      <alignment horizontal="center" vertical="center"/>
    </xf>
    <xf numFmtId="16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3" fontId="38" fillId="0" borderId="1" xfId="0" applyNumberFormat="1" applyFont="1" applyBorder="1" applyAlignment="1">
      <alignment horizontal="center" vertical="center"/>
    </xf>
    <xf numFmtId="164" fontId="38" fillId="0" borderId="1" xfId="0" applyNumberFormat="1" applyFont="1" applyBorder="1" applyAlignment="1">
      <alignment horizontal="center" vertical="center"/>
    </xf>
    <xf numFmtId="0" fontId="36" fillId="0" borderId="1" xfId="0" applyFont="1" applyBorder="1" applyAlignment="1">
      <alignment horizontal="center" vertical="center" wrapText="1"/>
    </xf>
    <xf numFmtId="3" fontId="42" fillId="0" borderId="1" xfId="0" applyNumberFormat="1" applyFont="1" applyBorder="1" applyAlignment="1">
      <alignment horizontal="center" vertical="center" wrapText="1"/>
    </xf>
    <xf numFmtId="3" fontId="36" fillId="0" borderId="1" xfId="0" applyNumberFormat="1" applyFont="1" applyBorder="1" applyAlignment="1">
      <alignment horizontal="center" vertical="center" wrapText="1"/>
    </xf>
    <xf numFmtId="0" fontId="18" fillId="0" borderId="0" xfId="0" applyFont="1"/>
    <xf numFmtId="0" fontId="27" fillId="0" borderId="0" xfId="5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37" fillId="0" borderId="1" xfId="0" applyFont="1" applyBorder="1" applyAlignment="1">
      <alignment horizontal="center" vertical="center" wrapText="1"/>
    </xf>
    <xf numFmtId="0" fontId="45" fillId="0" borderId="0" xfId="0" applyFont="1" applyAlignment="1"/>
    <xf numFmtId="0" fontId="45" fillId="0" borderId="0" xfId="0" applyFont="1" applyAlignment="1">
      <alignment horizontal="left"/>
    </xf>
    <xf numFmtId="0" fontId="45" fillId="0" borderId="1" xfId="0" applyFont="1" applyBorder="1"/>
    <xf numFmtId="3" fontId="45" fillId="0" borderId="0" xfId="0" applyNumberFormat="1" applyFont="1" applyBorder="1" applyAlignment="1">
      <alignment horizontal="center" vertical="center"/>
    </xf>
    <xf numFmtId="164" fontId="45" fillId="0" borderId="0" xfId="1" applyNumberFormat="1" applyFont="1" applyBorder="1" applyAlignment="1">
      <alignment horizontal="center" vertical="center"/>
    </xf>
    <xf numFmtId="3" fontId="45" fillId="0" borderId="0" xfId="0" applyNumberFormat="1" applyFont="1" applyFill="1" applyBorder="1" applyAlignment="1">
      <alignment horizontal="center" vertical="center"/>
    </xf>
    <xf numFmtId="164" fontId="45" fillId="0" borderId="0"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5" fillId="39" borderId="0" xfId="0" applyFont="1" applyFill="1" applyAlignment="1">
      <alignment vertical="center"/>
    </xf>
    <xf numFmtId="0" fontId="5" fillId="39" borderId="0" xfId="0" applyFont="1" applyFill="1"/>
    <xf numFmtId="0" fontId="0" fillId="0" borderId="0" xfId="0" applyFont="1" applyFill="1"/>
    <xf numFmtId="0" fontId="44" fillId="0" borderId="1" xfId="0" applyFont="1" applyBorder="1" applyAlignment="1"/>
    <xf numFmtId="0" fontId="45" fillId="0" borderId="17" xfId="0" applyFont="1" applyFill="1" applyBorder="1"/>
    <xf numFmtId="0" fontId="44" fillId="0" borderId="1" xfId="0" applyFont="1" applyBorder="1"/>
    <xf numFmtId="0" fontId="46" fillId="0" borderId="1" xfId="0" applyFont="1" applyBorder="1" applyAlignment="1">
      <alignment vertical="center" wrapText="1"/>
    </xf>
    <xf numFmtId="0" fontId="46" fillId="0" borderId="1" xfId="0" applyFont="1" applyBorder="1" applyAlignment="1">
      <alignment horizontal="left"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left" vertical="center"/>
    </xf>
    <xf numFmtId="164" fontId="2" fillId="38" borderId="1" xfId="1" applyNumberFormat="1" applyFont="1" applyFill="1" applyBorder="1" applyAlignment="1">
      <alignment horizontal="right" vertical="center"/>
    </xf>
    <xf numFmtId="3" fontId="0" fillId="0" borderId="1" xfId="0" applyNumberFormat="1" applyFont="1" applyFill="1" applyBorder="1" applyAlignment="1">
      <alignment horizontal="center" vertical="center"/>
    </xf>
    <xf numFmtId="0" fontId="2" fillId="0" borderId="1" xfId="0" applyFont="1" applyBorder="1" applyAlignment="1">
      <alignment horizontal="left"/>
    </xf>
    <xf numFmtId="164" fontId="2" fillId="38" borderId="1" xfId="0" applyNumberFormat="1" applyFont="1" applyFill="1" applyBorder="1" applyAlignment="1">
      <alignment horizontal="center" vertical="center" wrapText="1"/>
    </xf>
    <xf numFmtId="164" fontId="2" fillId="38" borderId="1" xfId="0" applyNumberFormat="1" applyFont="1" applyFill="1" applyBorder="1" applyAlignment="1">
      <alignment horizontal="center"/>
    </xf>
    <xf numFmtId="0" fontId="2" fillId="0" borderId="1" xfId="0" applyFont="1" applyBorder="1" applyAlignment="1"/>
    <xf numFmtId="3" fontId="2" fillId="0" borderId="1" xfId="0" applyNumberFormat="1" applyFont="1" applyBorder="1" applyAlignment="1">
      <alignment horizontal="center" wrapText="1"/>
    </xf>
    <xf numFmtId="164" fontId="2" fillId="38" borderId="1" xfId="0" applyNumberFormat="1" applyFont="1" applyFill="1" applyBorder="1" applyAlignment="1">
      <alignment horizontal="center" wrapText="1"/>
    </xf>
    <xf numFmtId="0" fontId="2" fillId="0" borderId="1" xfId="0" applyFont="1" applyBorder="1" applyAlignment="1">
      <alignment vertical="center" wrapText="1"/>
    </xf>
    <xf numFmtId="0" fontId="37" fillId="0" borderId="1" xfId="0" applyFont="1" applyBorder="1" applyAlignment="1">
      <alignment vertical="center"/>
    </xf>
    <xf numFmtId="3" fontId="37" fillId="0" borderId="1" xfId="0" applyNumberFormat="1" applyFont="1" applyBorder="1" applyAlignment="1">
      <alignment horizontal="center" vertical="center" wrapText="1"/>
    </xf>
    <xf numFmtId="0" fontId="27" fillId="2" borderId="0" xfId="51" applyFill="1" applyAlignment="1">
      <alignment horizontal="left"/>
    </xf>
    <xf numFmtId="164" fontId="0" fillId="0" borderId="1" xfId="0" applyNumberFormat="1" applyFont="1" applyBorder="1" applyAlignment="1">
      <alignment horizontal="center" vertical="center"/>
    </xf>
    <xf numFmtId="164" fontId="2" fillId="38" borderId="1" xfId="0" applyNumberFormat="1" applyFont="1" applyFill="1" applyBorder="1" applyAlignment="1">
      <alignment horizontal="center" vertical="center"/>
    </xf>
    <xf numFmtId="164" fontId="2" fillId="38" borderId="1" xfId="1"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1" fillId="0" borderId="1" xfId="1" applyNumberFormat="1" applyFont="1" applyFill="1" applyBorder="1" applyAlignment="1">
      <alignment horizontal="center" vertical="center" wrapText="1"/>
    </xf>
    <xf numFmtId="164" fontId="1" fillId="38" borderId="1" xfId="1" applyNumberFormat="1" applyFont="1" applyFill="1" applyBorder="1" applyAlignment="1">
      <alignment horizontal="center" vertical="center" wrapText="1"/>
    </xf>
    <xf numFmtId="9" fontId="1" fillId="0" borderId="1" xfId="1" applyFont="1" applyFill="1" applyBorder="1" applyAlignment="1">
      <alignment horizontal="center" vertical="center" wrapText="1"/>
    </xf>
    <xf numFmtId="0" fontId="24" fillId="2" borderId="0" xfId="45" quotePrefix="1" applyFont="1" applyFill="1" applyAlignment="1">
      <alignment horizontal="left" vertical="justify" wrapText="1" indent="3"/>
    </xf>
    <xf numFmtId="0" fontId="27" fillId="2" borderId="0" xfId="51" quotePrefix="1" applyFill="1" applyAlignment="1">
      <alignment vertical="justify" wrapText="1"/>
    </xf>
    <xf numFmtId="0" fontId="27" fillId="2" borderId="0" xfId="51" quotePrefix="1" applyFill="1" applyAlignment="1">
      <alignment horizontal="left" vertical="justify" wrapText="1"/>
    </xf>
    <xf numFmtId="0" fontId="24" fillId="0" borderId="0" xfId="45" quotePrefix="1" applyFont="1" applyAlignment="1">
      <alignment horizontal="left" vertical="justify" wrapText="1"/>
    </xf>
    <xf numFmtId="0" fontId="24" fillId="0" borderId="0" xfId="45" applyFont="1" applyAlignment="1">
      <alignment horizontal="left" vertical="justify"/>
    </xf>
    <xf numFmtId="0" fontId="27" fillId="34" borderId="0" xfId="51" applyFill="1" applyAlignment="1">
      <alignment horizontal="left" vertical="center" wrapText="1"/>
    </xf>
    <xf numFmtId="0" fontId="27" fillId="2" borderId="0" xfId="51" applyFill="1" applyAlignment="1">
      <alignment horizontal="left"/>
    </xf>
    <xf numFmtId="0" fontId="23" fillId="37" borderId="0" xfId="45" applyFont="1" applyFill="1" applyAlignment="1">
      <alignment horizontal="left" vertical="center" wrapText="1"/>
    </xf>
    <xf numFmtId="0" fontId="28" fillId="2" borderId="0" xfId="45" applyFont="1" applyFill="1" applyBorder="1" applyAlignment="1">
      <alignment horizontal="center" vertical="center" wrapText="1"/>
    </xf>
    <xf numFmtId="0" fontId="24" fillId="0" borderId="0" xfId="45" applyFont="1" applyAlignment="1">
      <alignment horizontal="justify" vertical="justify" wrapText="1"/>
    </xf>
    <xf numFmtId="17" fontId="2" fillId="2" borderId="0" xfId="0" applyNumberFormat="1" applyFont="1" applyFill="1" applyBorder="1" applyAlignment="1">
      <alignment horizontal="center"/>
    </xf>
    <xf numFmtId="0" fontId="2" fillId="2" borderId="0" xfId="0" applyFont="1" applyFill="1" applyBorder="1" applyAlignment="1">
      <alignment horizontal="center"/>
    </xf>
    <xf numFmtId="0" fontId="25" fillId="34" borderId="0" xfId="45" applyFont="1" applyFill="1" applyAlignment="1">
      <alignment horizontal="left" vertical="center" wrapText="1"/>
    </xf>
    <xf numFmtId="0" fontId="24" fillId="0" borderId="0" xfId="45" applyFont="1" applyAlignment="1">
      <alignment horizontal="left" vertical="center" wrapText="1"/>
    </xf>
    <xf numFmtId="0" fontId="27" fillId="2" borderId="0" xfId="51" applyFill="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36" borderId="11" xfId="0" applyFill="1" applyBorder="1" applyAlignment="1">
      <alignment horizontal="center"/>
    </xf>
    <xf numFmtId="0" fontId="0" fillId="36" borderId="13" xfId="0" applyFill="1" applyBorder="1" applyAlignment="1">
      <alignment horizontal="center"/>
    </xf>
    <xf numFmtId="0" fontId="0" fillId="36" borderId="12" xfId="0" applyFill="1" applyBorder="1" applyAlignment="1">
      <alignment horizontal="center"/>
    </xf>
    <xf numFmtId="0" fontId="2" fillId="40" borderId="1"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2" fillId="40" borderId="13"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0" fillId="36" borderId="11" xfId="0" applyFont="1" applyFill="1" applyBorder="1" applyAlignment="1">
      <alignment horizontal="center"/>
    </xf>
    <xf numFmtId="0" fontId="0" fillId="36" borderId="13" xfId="0" applyFont="1" applyFill="1" applyBorder="1" applyAlignment="1">
      <alignment horizontal="center"/>
    </xf>
    <xf numFmtId="0" fontId="0" fillId="36" borderId="12" xfId="0" applyFont="1" applyFill="1" applyBorder="1" applyAlignment="1">
      <alignment horizontal="center"/>
    </xf>
    <xf numFmtId="0" fontId="37" fillId="0" borderId="1" xfId="0" applyFont="1" applyBorder="1" applyAlignment="1">
      <alignment horizontal="center" vertical="center" wrapText="1"/>
    </xf>
    <xf numFmtId="0" fontId="45" fillId="0" borderId="14" xfId="0" applyFont="1" applyBorder="1" applyAlignment="1">
      <alignment horizontal="center"/>
    </xf>
    <xf numFmtId="0" fontId="45" fillId="0" borderId="15" xfId="0" applyFont="1" applyBorder="1" applyAlignment="1">
      <alignment horizontal="center"/>
    </xf>
    <xf numFmtId="0" fontId="45" fillId="0" borderId="16" xfId="0" applyFont="1"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53">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Entrée" xfId="11" builtinId="20" customBuiltin="1"/>
    <cellStyle name="Insatisfaisant" xfId="9" builtinId="27" customBuiltin="1"/>
    <cellStyle name="Lien hypertexte" xfId="51" builtinId="8"/>
    <cellStyle name="Lien hypertexte 2" xfId="47"/>
    <cellStyle name="Milliers 2" xfId="48"/>
    <cellStyle name="Milliers 3" xfId="50"/>
    <cellStyle name="Neutre" xfId="10" builtinId="28" customBuiltin="1"/>
    <cellStyle name="Normal" xfId="0" builtinId="0"/>
    <cellStyle name="Normal 2" xfId="44"/>
    <cellStyle name="Normal 2 2" xfId="45"/>
    <cellStyle name="Normal 2 3" xfId="52"/>
    <cellStyle name="Normal 3" xfId="2"/>
    <cellStyle name="Normal 3 2" xfId="46"/>
    <cellStyle name="Normal 4" xfId="49"/>
    <cellStyle name="Note" xfId="17" builtinId="10" customBuiltin="1"/>
    <cellStyle name="Pourcentage" xfId="1" builtinId="5"/>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1'!$A$27</c:f>
              <c:strCache>
                <c:ptCount val="1"/>
                <c:pt idx="0">
                  <c:v>nombre de textes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1'!$B$26:$G$26</c:f>
              <c:numCache>
                <c:formatCode>General</c:formatCode>
                <c:ptCount val="6"/>
                <c:pt idx="0">
                  <c:v>2017</c:v>
                </c:pt>
                <c:pt idx="1">
                  <c:v>2018</c:v>
                </c:pt>
                <c:pt idx="2">
                  <c:v>2019</c:v>
                </c:pt>
                <c:pt idx="3">
                  <c:v>2020</c:v>
                </c:pt>
                <c:pt idx="4">
                  <c:v>2021</c:v>
                </c:pt>
                <c:pt idx="5">
                  <c:v>2022</c:v>
                </c:pt>
              </c:numCache>
            </c:numRef>
          </c:cat>
          <c:val>
            <c:numRef>
              <c:f>'Graphique 1'!$B$27:$G$27</c:f>
              <c:numCache>
                <c:formatCode>#,##0</c:formatCode>
                <c:ptCount val="6"/>
                <c:pt idx="0">
                  <c:v>61510</c:v>
                </c:pt>
                <c:pt idx="1">
                  <c:v>75580</c:v>
                </c:pt>
                <c:pt idx="2">
                  <c:v>103690</c:v>
                </c:pt>
                <c:pt idx="3">
                  <c:v>96520</c:v>
                </c:pt>
                <c:pt idx="4">
                  <c:v>97420</c:v>
                </c:pt>
                <c:pt idx="5">
                  <c:v>114320</c:v>
                </c:pt>
              </c:numCache>
            </c:numRef>
          </c:val>
          <c:smooth val="0"/>
          <c:extLst>
            <c:ext xmlns:c16="http://schemas.microsoft.com/office/drawing/2014/chart" uri="{C3380CC4-5D6E-409C-BE32-E72D297353CC}">
              <c16:uniqueId val="{00000000-1619-4E26-A6F6-74E3BBB05CC8}"/>
            </c:ext>
          </c:extLst>
        </c:ser>
        <c:ser>
          <c:idx val="1"/>
          <c:order val="1"/>
          <c:tx>
            <c:strRef>
              <c:f>'Graphique 1'!$A$28</c:f>
              <c:strCache>
                <c:ptCount val="1"/>
                <c:pt idx="0">
                  <c:v>nombre d'accords et avenants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1'!$B$26:$G$26</c:f>
              <c:numCache>
                <c:formatCode>General</c:formatCode>
                <c:ptCount val="6"/>
                <c:pt idx="0">
                  <c:v>2017</c:v>
                </c:pt>
                <c:pt idx="1">
                  <c:v>2018</c:v>
                </c:pt>
                <c:pt idx="2">
                  <c:v>2019</c:v>
                </c:pt>
                <c:pt idx="3">
                  <c:v>2020</c:v>
                </c:pt>
                <c:pt idx="4">
                  <c:v>2021</c:v>
                </c:pt>
                <c:pt idx="5">
                  <c:v>2022</c:v>
                </c:pt>
              </c:numCache>
            </c:numRef>
          </c:cat>
          <c:val>
            <c:numRef>
              <c:f>'Graphique 1'!$B$28:$G$28</c:f>
              <c:numCache>
                <c:formatCode>#,##0</c:formatCode>
                <c:ptCount val="6"/>
                <c:pt idx="0">
                  <c:v>49370</c:v>
                </c:pt>
                <c:pt idx="1">
                  <c:v>61970</c:v>
                </c:pt>
                <c:pt idx="2">
                  <c:v>80780</c:v>
                </c:pt>
                <c:pt idx="3">
                  <c:v>76650</c:v>
                </c:pt>
                <c:pt idx="4">
                  <c:v>76820</c:v>
                </c:pt>
                <c:pt idx="5">
                  <c:v>88570</c:v>
                </c:pt>
              </c:numCache>
            </c:numRef>
          </c:val>
          <c:smooth val="0"/>
          <c:extLst>
            <c:ext xmlns:c16="http://schemas.microsoft.com/office/drawing/2014/chart" uri="{C3380CC4-5D6E-409C-BE32-E72D297353CC}">
              <c16:uniqueId val="{00000001-1619-4E26-A6F6-74E3BBB05CC8}"/>
            </c:ext>
          </c:extLst>
        </c:ser>
        <c:dLbls>
          <c:dLblPos val="t"/>
          <c:showLegendKey val="0"/>
          <c:showVal val="1"/>
          <c:showCatName val="0"/>
          <c:showSerName val="0"/>
          <c:showPercent val="0"/>
          <c:showBubbleSize val="0"/>
        </c:dLbls>
        <c:smooth val="0"/>
        <c:axId val="420550680"/>
        <c:axId val="420545432"/>
      </c:lineChart>
      <c:catAx>
        <c:axId val="42055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0545432"/>
        <c:crosses val="autoZero"/>
        <c:auto val="1"/>
        <c:lblAlgn val="ctr"/>
        <c:lblOffset val="100"/>
        <c:noMultiLvlLbl val="0"/>
      </c:catAx>
      <c:valAx>
        <c:axId val="420545432"/>
        <c:scaling>
          <c:orientation val="minMax"/>
          <c:min val="4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20550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A'!$A$4</c:f>
              <c:strCache>
                <c:ptCount val="1"/>
                <c:pt idx="0">
                  <c:v>Accords et avenants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A'!$B$3:$G$3</c:f>
              <c:numCache>
                <c:formatCode>General</c:formatCode>
                <c:ptCount val="6"/>
                <c:pt idx="0">
                  <c:v>2017</c:v>
                </c:pt>
                <c:pt idx="1">
                  <c:v>2018</c:v>
                </c:pt>
                <c:pt idx="2">
                  <c:v>2019</c:v>
                </c:pt>
                <c:pt idx="3">
                  <c:v>2020</c:v>
                </c:pt>
                <c:pt idx="4">
                  <c:v>2021</c:v>
                </c:pt>
                <c:pt idx="5">
                  <c:v>2022</c:v>
                </c:pt>
              </c:numCache>
            </c:numRef>
          </c:cat>
          <c:val>
            <c:numRef>
              <c:f>'Graphique A'!$B$4:$G$4</c:f>
              <c:numCache>
                <c:formatCode>#,##0</c:formatCode>
                <c:ptCount val="6"/>
                <c:pt idx="0">
                  <c:v>17080</c:v>
                </c:pt>
                <c:pt idx="1">
                  <c:v>19730</c:v>
                </c:pt>
                <c:pt idx="2">
                  <c:v>27140</c:v>
                </c:pt>
                <c:pt idx="3">
                  <c:v>30200</c:v>
                </c:pt>
                <c:pt idx="4">
                  <c:v>28260</c:v>
                </c:pt>
                <c:pt idx="5">
                  <c:v>33010</c:v>
                </c:pt>
              </c:numCache>
            </c:numRef>
          </c:val>
          <c:smooth val="0"/>
          <c:extLst>
            <c:ext xmlns:c16="http://schemas.microsoft.com/office/drawing/2014/chart" uri="{C3380CC4-5D6E-409C-BE32-E72D297353CC}">
              <c16:uniqueId val="{00000000-8185-4E2C-82D4-699F29684259}"/>
            </c:ext>
          </c:extLst>
        </c:ser>
        <c:ser>
          <c:idx val="1"/>
          <c:order val="1"/>
          <c:tx>
            <c:strRef>
              <c:f>'Graphique A'!$A$5</c:f>
              <c:strCache>
                <c:ptCount val="1"/>
                <c:pt idx="0">
                  <c:v>Accords et avenants approuvés à la majorité des deux tiers des salariés</c:v>
                </c:pt>
              </c:strCache>
            </c:strRef>
          </c:tx>
          <c:spPr>
            <a:ln w="28575" cap="rnd">
              <a:solidFill>
                <a:schemeClr val="accent1">
                  <a:lumMod val="40000"/>
                  <a:lumOff val="60000"/>
                </a:schemeClr>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A'!$B$3:$G$3</c:f>
              <c:numCache>
                <c:formatCode>General</c:formatCode>
                <c:ptCount val="6"/>
                <c:pt idx="0">
                  <c:v>2017</c:v>
                </c:pt>
                <c:pt idx="1">
                  <c:v>2018</c:v>
                </c:pt>
                <c:pt idx="2">
                  <c:v>2019</c:v>
                </c:pt>
                <c:pt idx="3">
                  <c:v>2020</c:v>
                </c:pt>
                <c:pt idx="4">
                  <c:v>2021</c:v>
                </c:pt>
                <c:pt idx="5">
                  <c:v>2022</c:v>
                </c:pt>
              </c:numCache>
            </c:numRef>
          </c:cat>
          <c:val>
            <c:numRef>
              <c:f>'Graphique A'!$B$5:$G$5</c:f>
              <c:numCache>
                <c:formatCode>#,##0</c:formatCode>
                <c:ptCount val="6"/>
                <c:pt idx="0">
                  <c:v>11450</c:v>
                </c:pt>
                <c:pt idx="1">
                  <c:v>13470</c:v>
                </c:pt>
                <c:pt idx="2">
                  <c:v>19360</c:v>
                </c:pt>
                <c:pt idx="3">
                  <c:v>20380</c:v>
                </c:pt>
                <c:pt idx="4">
                  <c:v>17420</c:v>
                </c:pt>
                <c:pt idx="5">
                  <c:v>20020</c:v>
                </c:pt>
              </c:numCache>
            </c:numRef>
          </c:val>
          <c:smooth val="0"/>
          <c:extLst>
            <c:ext xmlns:c16="http://schemas.microsoft.com/office/drawing/2014/chart" uri="{C3380CC4-5D6E-409C-BE32-E72D297353CC}">
              <c16:uniqueId val="{00000001-8185-4E2C-82D4-699F29684259}"/>
            </c:ext>
          </c:extLst>
        </c:ser>
        <c:ser>
          <c:idx val="2"/>
          <c:order val="2"/>
          <c:tx>
            <c:strRef>
              <c:f>'Graphique A'!$A$6</c:f>
              <c:strCache>
                <c:ptCount val="1"/>
                <c:pt idx="0">
                  <c:v>Décisions unilatérales de l'employeur</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'Graphique A'!$B$3:$G$3</c:f>
              <c:numCache>
                <c:formatCode>General</c:formatCode>
                <c:ptCount val="6"/>
                <c:pt idx="0">
                  <c:v>2017</c:v>
                </c:pt>
                <c:pt idx="1">
                  <c:v>2018</c:v>
                </c:pt>
                <c:pt idx="2">
                  <c:v>2019</c:v>
                </c:pt>
                <c:pt idx="3">
                  <c:v>2020</c:v>
                </c:pt>
                <c:pt idx="4">
                  <c:v>2021</c:v>
                </c:pt>
                <c:pt idx="5">
                  <c:v>2022</c:v>
                </c:pt>
              </c:numCache>
            </c:numRef>
          </c:cat>
          <c:val>
            <c:numRef>
              <c:f>'Graphique A'!$B$6:$G$6</c:f>
              <c:numCache>
                <c:formatCode>#,##0</c:formatCode>
                <c:ptCount val="6"/>
                <c:pt idx="0">
                  <c:v>4250</c:v>
                </c:pt>
                <c:pt idx="1">
                  <c:v>3750</c:v>
                </c:pt>
                <c:pt idx="2">
                  <c:v>9990</c:v>
                </c:pt>
                <c:pt idx="3">
                  <c:v>7740</c:v>
                </c:pt>
                <c:pt idx="4">
                  <c:v>7970</c:v>
                </c:pt>
                <c:pt idx="5">
                  <c:v>9840</c:v>
                </c:pt>
              </c:numCache>
            </c:numRef>
          </c:val>
          <c:smooth val="0"/>
          <c:extLst>
            <c:ext xmlns:c16="http://schemas.microsoft.com/office/drawing/2014/chart" uri="{C3380CC4-5D6E-409C-BE32-E72D297353CC}">
              <c16:uniqueId val="{00000002-8185-4E2C-82D4-699F29684259}"/>
            </c:ext>
          </c:extLst>
        </c:ser>
        <c:dLbls>
          <c:dLblPos val="t"/>
          <c:showLegendKey val="0"/>
          <c:showVal val="1"/>
          <c:showCatName val="0"/>
          <c:showSerName val="0"/>
          <c:showPercent val="0"/>
          <c:showBubbleSize val="0"/>
        </c:dLbls>
        <c:smooth val="0"/>
        <c:axId val="477299808"/>
        <c:axId val="477306040"/>
      </c:lineChart>
      <c:catAx>
        <c:axId val="47729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306040"/>
        <c:crosses val="autoZero"/>
        <c:auto val="1"/>
        <c:lblAlgn val="ctr"/>
        <c:lblOffset val="100"/>
        <c:noMultiLvlLbl val="0"/>
      </c:catAx>
      <c:valAx>
        <c:axId val="477306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729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3</xdr:row>
      <xdr:rowOff>0</xdr:rowOff>
    </xdr:from>
    <xdr:to>
      <xdr:col>6</xdr:col>
      <xdr:colOff>295275</xdr:colOff>
      <xdr:row>18</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171452</xdr:colOff>
      <xdr:row>7</xdr:row>
      <xdr:rowOff>9524</xdr:rowOff>
    </xdr:from>
    <xdr:to>
      <xdr:col>2</xdr:col>
      <xdr:colOff>676275</xdr:colOff>
      <xdr:row>21</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cords-depot.travail.gouv.fr/accueil"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9"/>
  <sheetViews>
    <sheetView zoomScale="80" zoomScaleNormal="80" workbookViewId="0">
      <selection activeCell="A45" sqref="A45"/>
    </sheetView>
  </sheetViews>
  <sheetFormatPr baseColWidth="10" defaultRowHeight="14.5"/>
  <sheetData>
    <row r="1" spans="1:14" ht="15.5">
      <c r="A1" s="154" t="s">
        <v>8</v>
      </c>
      <c r="B1" s="154"/>
      <c r="C1" s="154"/>
      <c r="D1" s="154"/>
      <c r="E1" s="154"/>
      <c r="F1" s="154"/>
      <c r="G1" s="154"/>
      <c r="H1" s="154"/>
      <c r="I1" s="154"/>
      <c r="J1" s="154"/>
      <c r="K1" s="154"/>
      <c r="L1" s="154"/>
    </row>
    <row r="2" spans="1:14" s="4" customFormat="1" ht="19.5" customHeight="1">
      <c r="A2" s="154" t="s">
        <v>9</v>
      </c>
      <c r="B2" s="154"/>
      <c r="C2" s="154"/>
      <c r="D2" s="154"/>
      <c r="E2" s="154"/>
      <c r="F2" s="154"/>
      <c r="G2" s="154"/>
      <c r="H2" s="154"/>
      <c r="I2" s="154"/>
      <c r="J2" s="154"/>
      <c r="K2" s="154"/>
      <c r="L2" s="154"/>
    </row>
    <row r="3" spans="1:14">
      <c r="A3" s="156">
        <v>45200</v>
      </c>
      <c r="B3" s="157"/>
      <c r="C3" s="157"/>
      <c r="D3" s="157"/>
      <c r="E3" s="157"/>
      <c r="F3" s="157"/>
      <c r="G3" s="157"/>
      <c r="H3" s="157"/>
      <c r="I3" s="157"/>
      <c r="J3" s="157"/>
      <c r="K3" s="157"/>
      <c r="L3" s="157"/>
    </row>
    <row r="4" spans="1:14">
      <c r="A4" s="153" t="s">
        <v>0</v>
      </c>
      <c r="B4" s="153"/>
      <c r="C4" s="153"/>
      <c r="D4" s="153"/>
      <c r="E4" s="153"/>
      <c r="F4" s="153"/>
      <c r="G4" s="153"/>
      <c r="H4" s="153"/>
      <c r="I4" s="153"/>
      <c r="J4" s="153"/>
      <c r="K4" s="153"/>
      <c r="L4" s="153"/>
    </row>
    <row r="5" spans="1:14" ht="95.25" customHeight="1">
      <c r="A5" s="155" t="s">
        <v>145</v>
      </c>
      <c r="B5" s="155"/>
      <c r="C5" s="155"/>
      <c r="D5" s="155"/>
      <c r="E5" s="155"/>
      <c r="F5" s="155"/>
      <c r="G5" s="155"/>
      <c r="H5" s="155"/>
      <c r="I5" s="155"/>
      <c r="J5" s="155"/>
      <c r="K5" s="155"/>
      <c r="L5" s="155"/>
    </row>
    <row r="6" spans="1:14">
      <c r="A6" s="153" t="s">
        <v>1</v>
      </c>
      <c r="B6" s="153"/>
      <c r="C6" s="153"/>
      <c r="D6" s="153"/>
      <c r="E6" s="153"/>
      <c r="F6" s="153"/>
      <c r="G6" s="153"/>
      <c r="H6" s="153"/>
      <c r="I6" s="153"/>
      <c r="J6" s="153"/>
      <c r="K6" s="153"/>
      <c r="L6" s="153"/>
    </row>
    <row r="7" spans="1:14">
      <c r="A7" s="149" t="s">
        <v>48</v>
      </c>
      <c r="B7" s="149"/>
      <c r="C7" s="149"/>
      <c r="D7" s="149"/>
      <c r="E7" s="149"/>
      <c r="F7" s="149"/>
      <c r="G7" s="149"/>
      <c r="H7" s="149"/>
      <c r="I7" s="149"/>
      <c r="J7" s="149"/>
      <c r="K7" s="149"/>
      <c r="L7" s="149"/>
    </row>
    <row r="8" spans="1:14" s="4" customFormat="1" ht="15.75" customHeight="1">
      <c r="A8" s="149"/>
      <c r="B8" s="149"/>
      <c r="C8" s="149"/>
      <c r="D8" s="149"/>
      <c r="E8" s="149"/>
      <c r="F8" s="149"/>
      <c r="G8" s="149"/>
      <c r="H8" s="149"/>
      <c r="I8" s="149"/>
      <c r="J8" s="149"/>
      <c r="K8" s="149"/>
      <c r="L8" s="149"/>
    </row>
    <row r="9" spans="1:14" s="4" customFormat="1" ht="13.5" customHeight="1">
      <c r="A9" s="149"/>
      <c r="B9" s="149"/>
      <c r="C9" s="149"/>
      <c r="D9" s="149"/>
      <c r="E9" s="149"/>
      <c r="F9" s="149"/>
      <c r="G9" s="149"/>
      <c r="H9" s="149"/>
      <c r="I9" s="149"/>
      <c r="J9" s="149"/>
      <c r="K9" s="149"/>
      <c r="L9" s="149"/>
    </row>
    <row r="10" spans="1:14" s="4" customFormat="1" ht="5.25" customHeight="1">
      <c r="A10" s="149"/>
      <c r="B10" s="149"/>
      <c r="C10" s="149"/>
      <c r="D10" s="149"/>
      <c r="E10" s="149"/>
      <c r="F10" s="149"/>
      <c r="G10" s="149"/>
      <c r="H10" s="149"/>
      <c r="I10" s="149"/>
      <c r="J10" s="149"/>
      <c r="K10" s="149"/>
      <c r="L10" s="149"/>
    </row>
    <row r="11" spans="1:14">
      <c r="A11" s="153" t="s">
        <v>2</v>
      </c>
      <c r="B11" s="153"/>
      <c r="C11" s="153"/>
      <c r="D11" s="153"/>
      <c r="E11" s="153"/>
      <c r="F11" s="153"/>
      <c r="G11" s="153"/>
      <c r="H11" s="153"/>
      <c r="I11" s="153"/>
      <c r="J11" s="153"/>
      <c r="K11" s="153"/>
      <c r="L11" s="153"/>
    </row>
    <row r="12" spans="1:14" s="4" customFormat="1" ht="15" customHeight="1">
      <c r="A12" s="150" t="s">
        <v>147</v>
      </c>
      <c r="B12" s="150"/>
      <c r="C12" s="150"/>
      <c r="D12" s="150"/>
      <c r="E12" s="150"/>
      <c r="F12" s="150"/>
      <c r="G12" s="150"/>
      <c r="H12" s="150"/>
      <c r="I12" s="150"/>
      <c r="J12" s="150"/>
      <c r="K12" s="150"/>
      <c r="L12" s="150"/>
    </row>
    <row r="13" spans="1:14" s="4" customFormat="1" ht="1.5" customHeight="1">
      <c r="A13" s="150"/>
      <c r="B13" s="150"/>
      <c r="C13" s="150"/>
      <c r="D13" s="150"/>
      <c r="E13" s="150"/>
      <c r="F13" s="150"/>
      <c r="G13" s="150"/>
      <c r="H13" s="150"/>
      <c r="I13" s="150"/>
      <c r="J13" s="150"/>
      <c r="K13" s="150"/>
      <c r="L13" s="150"/>
    </row>
    <row r="14" spans="1:14" s="4" customFormat="1" ht="33" customHeight="1">
      <c r="A14" s="150"/>
      <c r="B14" s="150"/>
      <c r="C14" s="150"/>
      <c r="D14" s="150"/>
      <c r="E14" s="150"/>
      <c r="F14" s="150"/>
      <c r="G14" s="150"/>
      <c r="H14" s="150"/>
      <c r="I14" s="150"/>
      <c r="J14" s="150"/>
      <c r="K14" s="150"/>
      <c r="L14" s="150"/>
      <c r="N14" s="97"/>
    </row>
    <row r="15" spans="1:14">
      <c r="A15" s="9" t="s">
        <v>3</v>
      </c>
      <c r="B15" s="9"/>
      <c r="C15" s="9"/>
      <c r="D15" s="9"/>
      <c r="E15" s="9"/>
      <c r="F15" s="9"/>
      <c r="G15" s="9"/>
      <c r="H15" s="9"/>
      <c r="I15" s="9"/>
      <c r="J15" s="9"/>
      <c r="K15" s="9"/>
      <c r="L15" s="9"/>
    </row>
    <row r="16" spans="1:14" ht="5.25" customHeight="1">
      <c r="A16" s="151" t="s">
        <v>146</v>
      </c>
      <c r="B16" s="151"/>
      <c r="C16" s="151"/>
      <c r="D16" s="151"/>
      <c r="E16" s="151"/>
      <c r="F16" s="151"/>
      <c r="G16" s="151"/>
      <c r="H16" s="151"/>
      <c r="I16" s="151"/>
      <c r="J16" s="151"/>
      <c r="K16" s="151"/>
      <c r="L16" s="151"/>
    </row>
    <row r="17" spans="1:14" s="4" customFormat="1" ht="8.25" customHeight="1">
      <c r="A17" s="151"/>
      <c r="B17" s="151"/>
      <c r="C17" s="151"/>
      <c r="D17" s="151"/>
      <c r="E17" s="151"/>
      <c r="F17" s="151"/>
      <c r="G17" s="151"/>
      <c r="H17" s="151"/>
      <c r="I17" s="151"/>
      <c r="J17" s="151"/>
      <c r="K17" s="151"/>
      <c r="L17" s="151"/>
    </row>
    <row r="18" spans="1:14" s="4" customFormat="1" ht="7.5" customHeight="1">
      <c r="A18" s="151"/>
      <c r="B18" s="151"/>
      <c r="C18" s="151"/>
      <c r="D18" s="151"/>
      <c r="E18" s="151"/>
      <c r="F18" s="151"/>
      <c r="G18" s="151"/>
      <c r="H18" s="151"/>
      <c r="I18" s="151"/>
      <c r="J18" s="151"/>
      <c r="K18" s="151"/>
      <c r="L18" s="151"/>
    </row>
    <row r="19" spans="1:14">
      <c r="A19" s="153" t="s">
        <v>4</v>
      </c>
      <c r="B19" s="153"/>
      <c r="C19" s="153"/>
      <c r="D19" s="153"/>
      <c r="E19" s="153"/>
      <c r="F19" s="153"/>
      <c r="G19" s="153"/>
      <c r="H19" s="153"/>
      <c r="I19" s="153"/>
      <c r="J19" s="153"/>
      <c r="K19" s="153"/>
      <c r="L19" s="153"/>
      <c r="N19" s="97"/>
    </row>
    <row r="20" spans="1:14" ht="19.5" customHeight="1">
      <c r="A20" s="158" t="s">
        <v>142</v>
      </c>
      <c r="B20" s="159"/>
      <c r="C20" s="159"/>
      <c r="D20" s="159"/>
      <c r="E20" s="159"/>
      <c r="F20" s="159"/>
      <c r="G20" s="159"/>
      <c r="H20" s="159"/>
      <c r="I20" s="159"/>
      <c r="J20" s="159"/>
      <c r="K20" s="159"/>
      <c r="L20" s="159"/>
      <c r="N20" s="97"/>
    </row>
    <row r="21" spans="1:14">
      <c r="A21" s="153" t="s">
        <v>10</v>
      </c>
      <c r="B21" s="153"/>
      <c r="C21" s="153"/>
      <c r="D21" s="153"/>
      <c r="E21" s="153"/>
      <c r="F21" s="153"/>
      <c r="G21" s="153"/>
      <c r="H21" s="153"/>
      <c r="I21" s="153"/>
      <c r="J21" s="153"/>
      <c r="K21" s="153"/>
      <c r="L21" s="153"/>
      <c r="N21" s="97"/>
    </row>
    <row r="22" spans="1:14">
      <c r="A22" s="152" t="s">
        <v>11</v>
      </c>
      <c r="B22" s="152"/>
      <c r="C22" s="152"/>
      <c r="D22" s="152"/>
      <c r="E22" s="152"/>
      <c r="F22" s="152"/>
      <c r="G22" s="152"/>
      <c r="H22" s="152"/>
      <c r="I22" s="152"/>
      <c r="J22" s="152"/>
      <c r="K22" s="152"/>
      <c r="L22" s="152"/>
      <c r="N22" s="98"/>
    </row>
    <row r="23" spans="1:14" ht="6.75" customHeight="1">
      <c r="A23" s="146"/>
      <c r="B23" s="146"/>
      <c r="C23" s="146"/>
      <c r="D23" s="146"/>
      <c r="E23" s="146"/>
      <c r="F23" s="146"/>
      <c r="G23" s="146"/>
      <c r="H23" s="146"/>
      <c r="I23" s="146"/>
      <c r="J23" s="146"/>
      <c r="K23" s="146"/>
      <c r="L23" s="146"/>
    </row>
    <row r="24" spans="1:14">
      <c r="A24" s="148" t="s">
        <v>12</v>
      </c>
      <c r="B24" s="148"/>
      <c r="C24" s="148"/>
      <c r="D24" s="148"/>
      <c r="E24" s="148"/>
      <c r="F24" s="148"/>
      <c r="G24" s="148"/>
      <c r="H24" s="148"/>
      <c r="I24" s="148"/>
      <c r="J24" s="148"/>
      <c r="K24" s="148"/>
      <c r="L24" s="148"/>
    </row>
    <row r="25" spans="1:14" s="4" customFormat="1" ht="6.75" customHeight="1">
      <c r="A25" s="146"/>
      <c r="B25" s="146"/>
      <c r="C25" s="146"/>
      <c r="D25" s="146"/>
      <c r="E25" s="146"/>
      <c r="F25" s="146"/>
      <c r="G25" s="146"/>
      <c r="H25" s="146"/>
      <c r="I25" s="146"/>
      <c r="J25" s="146"/>
      <c r="K25" s="146"/>
      <c r="L25" s="146"/>
    </row>
    <row r="26" spans="1:14" s="4" customFormat="1">
      <c r="A26" s="148" t="s">
        <v>13</v>
      </c>
      <c r="B26" s="148"/>
      <c r="C26" s="148"/>
      <c r="D26" s="148"/>
      <c r="E26" s="148"/>
      <c r="F26" s="148"/>
      <c r="G26" s="148"/>
      <c r="H26" s="148"/>
      <c r="I26" s="148"/>
      <c r="J26" s="148"/>
      <c r="K26" s="148"/>
      <c r="L26" s="148"/>
    </row>
    <row r="27" spans="1:14" s="4" customFormat="1" ht="6.75" customHeight="1">
      <c r="A27" s="146"/>
      <c r="B27" s="146"/>
      <c r="C27" s="146"/>
      <c r="D27" s="146"/>
      <c r="E27" s="146"/>
      <c r="F27" s="146"/>
      <c r="G27" s="146"/>
      <c r="H27" s="146"/>
      <c r="I27" s="146"/>
      <c r="J27" s="146"/>
      <c r="K27" s="146"/>
      <c r="L27" s="146"/>
    </row>
    <row r="28" spans="1:14" s="4" customFormat="1">
      <c r="A28" s="147" t="s">
        <v>14</v>
      </c>
      <c r="B28" s="147"/>
      <c r="C28" s="147"/>
      <c r="D28" s="147"/>
      <c r="E28" s="147"/>
      <c r="F28" s="147"/>
      <c r="G28" s="147"/>
      <c r="H28" s="147"/>
      <c r="I28" s="147"/>
      <c r="J28" s="147"/>
      <c r="K28" s="147"/>
      <c r="L28" s="147"/>
    </row>
    <row r="29" spans="1:14" s="4" customFormat="1" ht="6.75" customHeight="1">
      <c r="A29" s="146"/>
      <c r="B29" s="146"/>
      <c r="C29" s="146"/>
      <c r="D29" s="146"/>
      <c r="E29" s="146"/>
      <c r="F29" s="146"/>
      <c r="G29" s="146"/>
      <c r="H29" s="146"/>
      <c r="I29" s="146"/>
      <c r="J29" s="146"/>
      <c r="K29" s="146"/>
      <c r="L29" s="146"/>
    </row>
    <row r="30" spans="1:14">
      <c r="A30" s="147" t="s">
        <v>15</v>
      </c>
      <c r="B30" s="147"/>
      <c r="C30" s="147"/>
      <c r="D30" s="147"/>
      <c r="E30" s="147"/>
      <c r="F30" s="147"/>
      <c r="G30" s="147"/>
      <c r="H30" s="147"/>
      <c r="I30" s="147"/>
      <c r="J30" s="147"/>
      <c r="K30" s="147"/>
      <c r="L30" s="147"/>
    </row>
    <row r="31" spans="1:14" s="4" customFormat="1" ht="6.75" customHeight="1">
      <c r="A31" s="146"/>
      <c r="B31" s="146"/>
      <c r="C31" s="146"/>
      <c r="D31" s="146"/>
      <c r="E31" s="146"/>
      <c r="F31" s="146"/>
      <c r="G31" s="146"/>
      <c r="H31" s="146"/>
      <c r="I31" s="146"/>
      <c r="J31" s="146"/>
      <c r="K31" s="146"/>
      <c r="L31" s="146"/>
    </row>
    <row r="32" spans="1:14" s="4" customFormat="1">
      <c r="A32" s="147" t="s">
        <v>16</v>
      </c>
      <c r="B32" s="147"/>
      <c r="C32" s="147"/>
      <c r="D32" s="147"/>
      <c r="E32" s="147"/>
      <c r="F32" s="147"/>
      <c r="G32" s="147"/>
      <c r="H32" s="147"/>
      <c r="I32" s="147"/>
      <c r="J32" s="147"/>
      <c r="K32" s="147"/>
      <c r="L32" s="147"/>
    </row>
    <row r="33" spans="1:12" s="4" customFormat="1" ht="6.75" customHeight="1">
      <c r="A33" s="146"/>
      <c r="B33" s="146"/>
      <c r="C33" s="146"/>
      <c r="D33" s="146"/>
      <c r="E33" s="146"/>
      <c r="F33" s="146"/>
      <c r="G33" s="146"/>
      <c r="H33" s="146"/>
      <c r="I33" s="146"/>
      <c r="J33" s="146"/>
      <c r="K33" s="146"/>
      <c r="L33" s="146"/>
    </row>
    <row r="34" spans="1:12" s="4" customFormat="1">
      <c r="A34" s="147" t="s">
        <v>17</v>
      </c>
      <c r="B34" s="147"/>
      <c r="C34" s="147"/>
      <c r="D34" s="147"/>
      <c r="E34" s="147"/>
      <c r="F34" s="147"/>
      <c r="G34" s="147"/>
      <c r="H34" s="147"/>
      <c r="I34" s="147"/>
      <c r="J34" s="147"/>
      <c r="K34" s="147"/>
      <c r="L34" s="147"/>
    </row>
    <row r="35" spans="1:12">
      <c r="A35" s="153" t="s">
        <v>5</v>
      </c>
      <c r="B35" s="153"/>
      <c r="C35" s="153"/>
      <c r="D35" s="153"/>
      <c r="E35" s="153"/>
      <c r="F35" s="153"/>
      <c r="G35" s="153"/>
      <c r="H35" s="153"/>
      <c r="I35" s="153"/>
      <c r="J35" s="153"/>
      <c r="K35" s="153"/>
      <c r="L35" s="153"/>
    </row>
    <row r="36" spans="1:12" s="4" customFormat="1" ht="21.75" customHeight="1">
      <c r="A36" s="160" t="s">
        <v>161</v>
      </c>
      <c r="B36" s="160"/>
      <c r="C36" s="160"/>
      <c r="D36" s="160"/>
      <c r="E36" s="160"/>
      <c r="F36" s="160"/>
      <c r="G36" s="160"/>
      <c r="H36" s="160"/>
      <c r="I36" s="160"/>
      <c r="J36" s="160"/>
      <c r="K36" s="160"/>
      <c r="L36" s="160"/>
    </row>
    <row r="37" spans="1:12">
      <c r="A37" s="152" t="s">
        <v>162</v>
      </c>
      <c r="B37" s="152"/>
      <c r="C37" s="152"/>
      <c r="D37" s="152"/>
      <c r="E37" s="152"/>
      <c r="F37" s="152"/>
      <c r="G37" s="152"/>
      <c r="H37" s="152"/>
      <c r="I37" s="152"/>
      <c r="J37" s="152"/>
      <c r="K37" s="152"/>
      <c r="L37" s="152"/>
    </row>
    <row r="38" spans="1:12" s="4" customFormat="1" ht="6.75" customHeight="1">
      <c r="A38" s="146"/>
      <c r="B38" s="146"/>
      <c r="C38" s="146"/>
      <c r="D38" s="146"/>
      <c r="E38" s="146"/>
      <c r="F38" s="146"/>
      <c r="G38" s="146"/>
      <c r="H38" s="146"/>
      <c r="I38" s="146"/>
      <c r="J38" s="146"/>
      <c r="K38" s="146"/>
      <c r="L38" s="146"/>
    </row>
    <row r="39" spans="1:12" s="4" customFormat="1">
      <c r="A39" s="134" t="s">
        <v>163</v>
      </c>
      <c r="B39" s="13"/>
      <c r="C39" s="13"/>
      <c r="D39" s="13"/>
      <c r="E39" s="13"/>
      <c r="F39" s="13"/>
      <c r="G39" s="13"/>
      <c r="H39" s="13"/>
      <c r="I39" s="13"/>
      <c r="J39" s="13"/>
      <c r="K39" s="13"/>
      <c r="L39" s="13"/>
    </row>
    <row r="40" spans="1:12" s="4" customFormat="1" ht="6.75" customHeight="1">
      <c r="A40" s="146"/>
      <c r="B40" s="146"/>
      <c r="C40" s="146"/>
      <c r="D40" s="146"/>
      <c r="E40" s="146"/>
      <c r="F40" s="146"/>
      <c r="G40" s="146"/>
      <c r="H40" s="146"/>
      <c r="I40" s="146"/>
      <c r="J40" s="146"/>
      <c r="K40" s="146"/>
      <c r="L40" s="146"/>
    </row>
    <row r="41" spans="1:12" s="4" customFormat="1">
      <c r="A41" s="134" t="s">
        <v>157</v>
      </c>
      <c r="B41" s="13"/>
      <c r="C41" s="13"/>
      <c r="D41" s="13"/>
      <c r="E41" s="13"/>
      <c r="F41" s="13"/>
      <c r="G41" s="13"/>
      <c r="H41" s="13"/>
      <c r="I41" s="13"/>
      <c r="J41" s="13"/>
      <c r="K41" s="13"/>
      <c r="L41" s="13"/>
    </row>
    <row r="42" spans="1:12" s="4" customFormat="1" ht="6.75" customHeight="1">
      <c r="A42" s="146"/>
      <c r="B42" s="146"/>
      <c r="C42" s="146"/>
      <c r="D42" s="146"/>
      <c r="E42" s="146"/>
      <c r="F42" s="146"/>
      <c r="G42" s="146"/>
      <c r="H42" s="146"/>
      <c r="I42" s="146"/>
      <c r="J42" s="146"/>
      <c r="K42" s="146"/>
      <c r="L42" s="146"/>
    </row>
    <row r="43" spans="1:12" s="4" customFormat="1">
      <c r="A43" s="134" t="s">
        <v>158</v>
      </c>
      <c r="B43" s="13"/>
      <c r="C43" s="13"/>
      <c r="D43" s="13"/>
      <c r="E43" s="13"/>
      <c r="F43" s="13"/>
      <c r="G43" s="13"/>
      <c r="H43" s="13"/>
      <c r="I43" s="13"/>
      <c r="J43" s="13"/>
      <c r="K43" s="13"/>
      <c r="L43" s="13"/>
    </row>
    <row r="44" spans="1:12" s="4" customFormat="1" ht="6.75" customHeight="1">
      <c r="A44" s="146"/>
      <c r="B44" s="146"/>
      <c r="C44" s="146"/>
      <c r="D44" s="146"/>
      <c r="E44" s="146"/>
      <c r="F44" s="146"/>
      <c r="G44" s="146"/>
      <c r="H44" s="146"/>
      <c r="I44" s="146"/>
      <c r="J44" s="146"/>
      <c r="K44" s="146"/>
      <c r="L44" s="146"/>
    </row>
    <row r="45" spans="1:12" s="4" customFormat="1">
      <c r="A45" s="134" t="s">
        <v>164</v>
      </c>
      <c r="B45" s="13"/>
      <c r="C45" s="13"/>
      <c r="D45" s="13"/>
      <c r="E45" s="13"/>
      <c r="F45" s="13"/>
      <c r="G45" s="13"/>
      <c r="H45" s="13"/>
      <c r="I45" s="13"/>
      <c r="J45" s="13"/>
      <c r="K45" s="13"/>
      <c r="L45" s="13"/>
    </row>
    <row r="46" spans="1:12" s="4" customFormat="1" ht="6.75" customHeight="1">
      <c r="A46" s="146"/>
      <c r="B46" s="146"/>
      <c r="C46" s="146"/>
      <c r="D46" s="146"/>
      <c r="E46" s="146"/>
      <c r="F46" s="146"/>
      <c r="G46" s="146"/>
      <c r="H46" s="146"/>
      <c r="I46" s="146"/>
      <c r="J46" s="146"/>
      <c r="K46" s="146"/>
      <c r="L46" s="146"/>
    </row>
    <row r="47" spans="1:12" s="4" customFormat="1">
      <c r="A47" s="134" t="s">
        <v>165</v>
      </c>
      <c r="B47" s="13"/>
      <c r="C47" s="13"/>
      <c r="D47" s="13"/>
      <c r="E47" s="13"/>
      <c r="F47" s="13"/>
      <c r="G47" s="13"/>
      <c r="H47" s="13"/>
      <c r="I47" s="13"/>
      <c r="J47" s="13"/>
      <c r="K47" s="13"/>
      <c r="L47" s="13"/>
    </row>
    <row r="48" spans="1:12">
      <c r="A48" s="153" t="s">
        <v>6</v>
      </c>
      <c r="B48" s="153"/>
      <c r="C48" s="153"/>
      <c r="D48" s="153"/>
      <c r="E48" s="153"/>
      <c r="F48" s="153"/>
      <c r="G48" s="153"/>
      <c r="H48" s="153"/>
      <c r="I48" s="153"/>
      <c r="J48" s="153"/>
      <c r="K48" s="153"/>
      <c r="L48" s="153"/>
    </row>
    <row r="49" spans="1:12" s="8" customFormat="1">
      <c r="A49" s="7" t="s">
        <v>7</v>
      </c>
      <c r="B49" s="7"/>
      <c r="C49" s="7"/>
      <c r="D49" s="7"/>
      <c r="E49" s="7"/>
      <c r="F49" s="7"/>
      <c r="G49" s="7"/>
      <c r="H49" s="7"/>
      <c r="I49" s="7"/>
      <c r="J49" s="7"/>
      <c r="K49" s="7"/>
      <c r="L49" s="7"/>
    </row>
  </sheetData>
  <mergeCells count="35">
    <mergeCell ref="A40:L40"/>
    <mergeCell ref="A30:L30"/>
    <mergeCell ref="A46:L46"/>
    <mergeCell ref="A44:L44"/>
    <mergeCell ref="A42:L42"/>
    <mergeCell ref="A37:L37"/>
    <mergeCell ref="A36:L36"/>
    <mergeCell ref="A48:L48"/>
    <mergeCell ref="A1:L1"/>
    <mergeCell ref="A4:L4"/>
    <mergeCell ref="A5:L5"/>
    <mergeCell ref="A6:L6"/>
    <mergeCell ref="A3:L3"/>
    <mergeCell ref="A21:L21"/>
    <mergeCell ref="A11:L11"/>
    <mergeCell ref="A19:L19"/>
    <mergeCell ref="A27:L27"/>
    <mergeCell ref="A32:L32"/>
    <mergeCell ref="A24:L24"/>
    <mergeCell ref="A35:L35"/>
    <mergeCell ref="A2:L2"/>
    <mergeCell ref="A38:L38"/>
    <mergeCell ref="A20:L20"/>
    <mergeCell ref="A23:L23"/>
    <mergeCell ref="A7:L10"/>
    <mergeCell ref="A12:L14"/>
    <mergeCell ref="A16:L18"/>
    <mergeCell ref="A22:L22"/>
    <mergeCell ref="A25:L25"/>
    <mergeCell ref="A29:L29"/>
    <mergeCell ref="A34:L34"/>
    <mergeCell ref="A26:L26"/>
    <mergeCell ref="A28:L28"/>
    <mergeCell ref="A31:L31"/>
    <mergeCell ref="A33:L33"/>
  </mergeCells>
  <hyperlinks>
    <hyperlink ref="A49" r:id="rId1" display="mailto:DARES.communication@dares.travail.gouv.fr"/>
    <hyperlink ref="A22" location="'Graphique 1a'!A1" display="L'onglet « Graphique 1a »"/>
    <hyperlink ref="A37" location="'Tableau A'!A1" display="L'onglet «Tableau A»"/>
    <hyperlink ref="A22:L22" location="'Graphique 1'!A1" display="Graphique 1 : Textes et accords collectifs signés depuis 2017"/>
    <hyperlink ref="A24:L24" location="'Tableau 1'!A1" display="Tableau 1 : Textes signés en 2022 selon leur nature et les types de signataire"/>
    <hyperlink ref="A26:L26" location="'Tableau 2'!A1" display="Tableau 2 : Signataires des accords et avenants conclus, hors épargne salariale, en 2021 et 2022"/>
    <hyperlink ref="A28:L28" location="'Tableau 3'!A1" display="Tableau 3 : Textes signés par l'employeur seul selon la taille de l'unité déposante, en 2021 et 2022"/>
    <hyperlink ref="A30:L30" location="'Tableau 4'!A1" display="Tableau 4 : Thèmes de négociation des accords et avenants signés en 2021 et 2022"/>
    <hyperlink ref="A32:L32" location="'Tableau 5'!A1" display="Tableau 5 : Répartition des textes relatifs à l’épargne salariale selon leur nature, en 2021 et 2022"/>
    <hyperlink ref="A34:L34" location="'Graphique A'!A1" display="Graphique A : Textes signés par les entreprises de moins de 50 salariés depuis 2017"/>
    <hyperlink ref="A37:L37" location="'Tableau 2 en ligne'!A1" display="Tableau 2 en ligne : Signataires des accords et avenants conclus depuis 2019, hors épargne salariale"/>
    <hyperlink ref="A39" location="'Tableau 3 en ligne'!A1" display="Tableau 3 en ligne : Thèmes de négociation des accords et avenants signés depuis 2019 selon le type de signataire"/>
    <hyperlink ref="A41" location="'Tableau 4 en ligne'!A1" display="Tableau 4 en ligne : Thèmes de négociation des accords et avenants signés depuis 2019, relatifs aux salaires et aux primes"/>
    <hyperlink ref="A43" location="'Tableau 5 en ligne'!A1" display="Tableau 5 en ligne : Thèmes de négociation des accords et avenants signés depuis 2019, relatifs aux conditions de travail"/>
    <hyperlink ref="A45" location="'Tableau 6 en ligne'!A1" display="Tableau 6 en ligne : Les signataires des textes traitant de l'épargne salariale signés depuis 2019"/>
    <hyperlink ref="A47" location="'Tableau 7 en ligne'!A1" display="Tableau 7 en ligne : Thèmes détaillés des textes portant sur l'épargne salariale signés depuis 2017"/>
    <hyperlink ref="A16:L18" r:id="rId2" display="Les textes analysés sont ceux dont le dépôt est obligatoire via la plateforme de téléprocédure (Cf. Annexe tableau dépôt des accords, disponible sur le site du ministère du Travail, du Plein emploi et de l’Insertion,  rubrique Documentation et publication"/>
    <hyperlink ref="A36:L36" location="'Tableau 1 en ligne'!A1" display="Tableau 1 en ligne : Textes signés selon leur nature et les types de signataire depuis 2019"/>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Q17"/>
  <sheetViews>
    <sheetView workbookViewId="0">
      <selection activeCell="A2" sqref="A2"/>
    </sheetView>
  </sheetViews>
  <sheetFormatPr baseColWidth="10" defaultColWidth="11.453125" defaultRowHeight="14.5"/>
  <cols>
    <col min="1" max="1" width="35.26953125" style="4" customWidth="1"/>
    <col min="2" max="3" width="11.453125" style="4"/>
    <col min="4" max="4" width="15.7265625" style="4" customWidth="1"/>
    <col min="5" max="7" width="11.453125" style="4"/>
    <col min="8" max="8" width="14.54296875" style="4" customWidth="1"/>
    <col min="9" max="11" width="11.453125" style="4"/>
    <col min="12" max="12" width="15.453125" style="4" customWidth="1"/>
    <col min="13" max="15" width="11.453125" style="4"/>
    <col min="16" max="16" width="16.7265625" style="4" customWidth="1"/>
    <col min="17" max="16384" width="11.453125" style="4"/>
  </cols>
  <sheetData>
    <row r="1" spans="1:17">
      <c r="A1" s="40" t="s">
        <v>154</v>
      </c>
    </row>
    <row r="2" spans="1:17">
      <c r="A2" s="40"/>
    </row>
    <row r="3" spans="1:17">
      <c r="A3" s="114" t="s">
        <v>93</v>
      </c>
    </row>
    <row r="4" spans="1:17">
      <c r="A4" s="2"/>
    </row>
    <row r="5" spans="1:17">
      <c r="A5" s="106"/>
      <c r="B5" s="164">
        <v>2019</v>
      </c>
      <c r="C5" s="165"/>
      <c r="D5" s="165"/>
      <c r="E5" s="166"/>
      <c r="F5" s="164">
        <v>2020</v>
      </c>
      <c r="G5" s="165"/>
      <c r="H5" s="165"/>
      <c r="I5" s="166"/>
      <c r="J5" s="164">
        <v>2021</v>
      </c>
      <c r="K5" s="165"/>
      <c r="L5" s="165"/>
      <c r="M5" s="166"/>
      <c r="N5" s="164">
        <v>2022</v>
      </c>
      <c r="O5" s="165"/>
      <c r="P5" s="165"/>
      <c r="Q5" s="166"/>
    </row>
    <row r="6" spans="1:17" ht="43.5">
      <c r="A6" s="120"/>
      <c r="B6" s="103" t="s">
        <v>31</v>
      </c>
      <c r="C6" s="102" t="s">
        <v>32</v>
      </c>
      <c r="D6" s="103" t="s">
        <v>49</v>
      </c>
      <c r="E6" s="101" t="s">
        <v>32</v>
      </c>
      <c r="F6" s="103" t="s">
        <v>31</v>
      </c>
      <c r="G6" s="102" t="s">
        <v>32</v>
      </c>
      <c r="H6" s="103" t="s">
        <v>49</v>
      </c>
      <c r="I6" s="102" t="s">
        <v>32</v>
      </c>
      <c r="J6" s="103" t="s">
        <v>31</v>
      </c>
      <c r="K6" s="102" t="s">
        <v>32</v>
      </c>
      <c r="L6" s="103" t="s">
        <v>49</v>
      </c>
      <c r="M6" s="102" t="s">
        <v>32</v>
      </c>
      <c r="N6" s="103" t="s">
        <v>31</v>
      </c>
      <c r="O6" s="102" t="s">
        <v>32</v>
      </c>
      <c r="P6" s="103" t="s">
        <v>49</v>
      </c>
      <c r="Q6" s="102" t="s">
        <v>32</v>
      </c>
    </row>
    <row r="7" spans="1:17">
      <c r="A7" s="24" t="s">
        <v>26</v>
      </c>
      <c r="B7" s="41">
        <v>37850</v>
      </c>
      <c r="C7" s="55">
        <v>0.77200000000000002</v>
      </c>
      <c r="D7" s="41">
        <v>3050</v>
      </c>
      <c r="E7" s="55">
        <v>0.28999999999999998</v>
      </c>
      <c r="F7" s="41">
        <v>29660</v>
      </c>
      <c r="G7" s="55">
        <v>0.68200000000000005</v>
      </c>
      <c r="H7" s="41">
        <v>2310</v>
      </c>
      <c r="I7" s="55">
        <v>0.193</v>
      </c>
      <c r="J7" s="41">
        <v>31360</v>
      </c>
      <c r="K7" s="55">
        <v>0.71199999999999997</v>
      </c>
      <c r="L7" s="41">
        <v>3330</v>
      </c>
      <c r="M7" s="55">
        <v>0.27600000000000002</v>
      </c>
      <c r="N7" s="43">
        <v>37140</v>
      </c>
      <c r="O7" s="44">
        <v>0.73</v>
      </c>
      <c r="P7" s="43">
        <v>4250</v>
      </c>
      <c r="Q7" s="44">
        <v>0.309</v>
      </c>
    </row>
    <row r="8" spans="1:17">
      <c r="A8" s="24" t="s">
        <v>27</v>
      </c>
      <c r="B8" s="41">
        <v>1440</v>
      </c>
      <c r="C8" s="55">
        <v>2.9000000000000001E-2</v>
      </c>
      <c r="D8" s="41">
        <v>700</v>
      </c>
      <c r="E8" s="55">
        <v>6.6000000000000003E-2</v>
      </c>
      <c r="F8" s="41">
        <v>4050</v>
      </c>
      <c r="G8" s="55">
        <v>9.2999999999999999E-2</v>
      </c>
      <c r="H8" s="41">
        <v>2130</v>
      </c>
      <c r="I8" s="55">
        <v>0.17799999999999999</v>
      </c>
      <c r="J8" s="41">
        <v>3580</v>
      </c>
      <c r="K8" s="55">
        <v>8.1000000000000003E-2</v>
      </c>
      <c r="L8" s="41">
        <v>1820</v>
      </c>
      <c r="M8" s="55">
        <v>0.151</v>
      </c>
      <c r="N8" s="43">
        <v>3810</v>
      </c>
      <c r="O8" s="44">
        <v>7.4999999999999997E-2</v>
      </c>
      <c r="P8" s="43">
        <v>1890</v>
      </c>
      <c r="Q8" s="44">
        <v>0.13800000000000001</v>
      </c>
    </row>
    <row r="9" spans="1:17">
      <c r="A9" s="24" t="s">
        <v>28</v>
      </c>
      <c r="B9" s="41">
        <v>5280</v>
      </c>
      <c r="C9" s="55">
        <v>0.108</v>
      </c>
      <c r="D9" s="41">
        <v>2630</v>
      </c>
      <c r="E9" s="55">
        <v>0.25</v>
      </c>
      <c r="F9" s="41">
        <v>4540</v>
      </c>
      <c r="G9" s="55">
        <v>0.104</v>
      </c>
      <c r="H9" s="41">
        <v>2480</v>
      </c>
      <c r="I9" s="55">
        <v>0.20699999999999999</v>
      </c>
      <c r="J9" s="41">
        <v>4430</v>
      </c>
      <c r="K9" s="55">
        <v>0.10100000000000001</v>
      </c>
      <c r="L9" s="41">
        <v>2390</v>
      </c>
      <c r="M9" s="55">
        <v>0.19800000000000001</v>
      </c>
      <c r="N9" s="43">
        <v>4850</v>
      </c>
      <c r="O9" s="44">
        <v>9.5000000000000001E-2</v>
      </c>
      <c r="P9" s="43">
        <v>2620</v>
      </c>
      <c r="Q9" s="44">
        <v>0.191</v>
      </c>
    </row>
    <row r="10" spans="1:17">
      <c r="A10" s="24" t="s">
        <v>29</v>
      </c>
      <c r="B10" s="41">
        <v>4140</v>
      </c>
      <c r="C10" s="55">
        <v>8.4000000000000005E-2</v>
      </c>
      <c r="D10" s="41">
        <v>4020</v>
      </c>
      <c r="E10" s="55">
        <v>0.38200000000000001</v>
      </c>
      <c r="F10" s="41">
        <v>4990</v>
      </c>
      <c r="G10" s="55">
        <v>0.115</v>
      </c>
      <c r="H10" s="41">
        <v>4940</v>
      </c>
      <c r="I10" s="55">
        <v>0.41299999999999998</v>
      </c>
      <c r="J10" s="41">
        <v>4490</v>
      </c>
      <c r="K10" s="55">
        <v>0.10199999999999999</v>
      </c>
      <c r="L10" s="41">
        <v>4430</v>
      </c>
      <c r="M10" s="55">
        <v>0.36699999999999999</v>
      </c>
      <c r="N10" s="43">
        <v>4890</v>
      </c>
      <c r="O10" s="44">
        <v>9.6000000000000002E-2</v>
      </c>
      <c r="P10" s="43">
        <v>4840</v>
      </c>
      <c r="Q10" s="44">
        <v>0.35199999999999998</v>
      </c>
    </row>
    <row r="11" spans="1:17">
      <c r="A11" s="24" t="s">
        <v>41</v>
      </c>
      <c r="B11" s="41">
        <f>B12-B7-B8-B9-B10</f>
        <v>300</v>
      </c>
      <c r="C11" s="55">
        <v>6.0000000000000001E-3</v>
      </c>
      <c r="D11" s="41">
        <f>D12-D7-D8-D9-D10</f>
        <v>120</v>
      </c>
      <c r="E11" s="55">
        <f>E12-E7-E8-E9-E10</f>
        <v>1.19999999999999E-2</v>
      </c>
      <c r="F11" s="41">
        <v>250</v>
      </c>
      <c r="G11" s="55">
        <v>6.0000000000000001E-3</v>
      </c>
      <c r="H11" s="41">
        <v>120</v>
      </c>
      <c r="I11" s="55">
        <v>1.001669449081803E-2</v>
      </c>
      <c r="J11" s="41">
        <v>170</v>
      </c>
      <c r="K11" s="55">
        <v>4.0000000000000001E-3</v>
      </c>
      <c r="L11" s="32">
        <v>100</v>
      </c>
      <c r="M11" s="1">
        <v>8.0000000000000002E-3</v>
      </c>
      <c r="N11" s="45">
        <v>220</v>
      </c>
      <c r="O11" s="44">
        <v>4.0000000000000001E-3</v>
      </c>
      <c r="P11" s="45">
        <v>140</v>
      </c>
      <c r="Q11" s="44">
        <v>0.01</v>
      </c>
    </row>
    <row r="12" spans="1:17">
      <c r="A12" s="122" t="s">
        <v>42</v>
      </c>
      <c r="B12" s="46">
        <v>49010</v>
      </c>
      <c r="C12" s="47">
        <v>1</v>
      </c>
      <c r="D12" s="46">
        <v>10520</v>
      </c>
      <c r="E12" s="47">
        <v>1</v>
      </c>
      <c r="F12" s="46">
        <v>43490</v>
      </c>
      <c r="G12" s="47">
        <v>1</v>
      </c>
      <c r="H12" s="46">
        <v>11980</v>
      </c>
      <c r="I12" s="47">
        <v>1</v>
      </c>
      <c r="J12" s="46">
        <v>44030</v>
      </c>
      <c r="K12" s="47">
        <v>1</v>
      </c>
      <c r="L12" s="33">
        <v>12070</v>
      </c>
      <c r="M12" s="34">
        <v>1</v>
      </c>
      <c r="N12" s="48">
        <v>50910</v>
      </c>
      <c r="O12" s="49">
        <v>1</v>
      </c>
      <c r="P12" s="48">
        <v>13740</v>
      </c>
      <c r="Q12" s="49">
        <v>1</v>
      </c>
    </row>
    <row r="13" spans="1:17">
      <c r="A13" s="25" t="s">
        <v>50</v>
      </c>
    </row>
    <row r="14" spans="1:17">
      <c r="A14" s="25" t="s">
        <v>94</v>
      </c>
    </row>
    <row r="15" spans="1:17">
      <c r="A15" s="25" t="s">
        <v>95</v>
      </c>
    </row>
    <row r="16" spans="1:17">
      <c r="A16" s="25" t="s">
        <v>21</v>
      </c>
    </row>
    <row r="17" spans="1:1">
      <c r="A17" s="25" t="s">
        <v>51</v>
      </c>
    </row>
  </sheetData>
  <mergeCells count="4">
    <mergeCell ref="B5:E5"/>
    <mergeCell ref="F5:I5"/>
    <mergeCell ref="J5:M5"/>
    <mergeCell ref="N5:Q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65"/>
  <sheetViews>
    <sheetView zoomScaleNormal="100" workbookViewId="0">
      <selection activeCell="A2" sqref="A2"/>
    </sheetView>
  </sheetViews>
  <sheetFormatPr baseColWidth="10" defaultColWidth="11.453125" defaultRowHeight="14.5"/>
  <cols>
    <col min="1" max="1" width="65.54296875" style="4" customWidth="1"/>
    <col min="2" max="11" width="18.7265625" style="4" customWidth="1"/>
    <col min="12" max="16384" width="11.453125" style="4"/>
  </cols>
  <sheetData>
    <row r="1" spans="1:11">
      <c r="A1" s="112" t="s">
        <v>156</v>
      </c>
      <c r="B1" s="111"/>
      <c r="C1" s="111"/>
      <c r="D1" s="111"/>
      <c r="E1" s="2"/>
    </row>
    <row r="2" spans="1:11">
      <c r="A2" s="40"/>
    </row>
    <row r="3" spans="1:11">
      <c r="A3" s="113" t="s">
        <v>93</v>
      </c>
    </row>
    <row r="4" spans="1:11">
      <c r="A4" s="40"/>
    </row>
    <row r="5" spans="1:11">
      <c r="A5" s="62"/>
      <c r="B5" s="174" t="s">
        <v>42</v>
      </c>
      <c r="C5" s="174"/>
      <c r="D5" s="174" t="s">
        <v>26</v>
      </c>
      <c r="E5" s="174"/>
      <c r="F5" s="174" t="s">
        <v>44</v>
      </c>
      <c r="G5" s="174"/>
      <c r="H5" s="174" t="s">
        <v>45</v>
      </c>
      <c r="I5" s="174"/>
      <c r="J5" s="174" t="s">
        <v>99</v>
      </c>
      <c r="K5" s="174"/>
    </row>
    <row r="6" spans="1:11" ht="43.5">
      <c r="A6" s="28"/>
      <c r="B6" s="63" t="s">
        <v>148</v>
      </c>
      <c r="C6" s="63" t="s">
        <v>149</v>
      </c>
      <c r="D6" s="63" t="s">
        <v>148</v>
      </c>
      <c r="E6" s="63" t="s">
        <v>149</v>
      </c>
      <c r="F6" s="63" t="s">
        <v>148</v>
      </c>
      <c r="G6" s="63" t="s">
        <v>149</v>
      </c>
      <c r="H6" s="63" t="s">
        <v>148</v>
      </c>
      <c r="I6" s="63" t="s">
        <v>149</v>
      </c>
      <c r="J6" s="63" t="s">
        <v>148</v>
      </c>
      <c r="K6" s="63" t="s">
        <v>149</v>
      </c>
    </row>
    <row r="7" spans="1:11">
      <c r="A7" s="171">
        <v>2022</v>
      </c>
      <c r="B7" s="172"/>
      <c r="C7" s="172"/>
      <c r="D7" s="172"/>
      <c r="E7" s="172"/>
      <c r="F7" s="172"/>
      <c r="G7" s="172"/>
      <c r="H7" s="172"/>
      <c r="I7" s="172"/>
      <c r="J7" s="172"/>
      <c r="K7" s="173"/>
    </row>
    <row r="8" spans="1:11">
      <c r="A8" s="64" t="s">
        <v>42</v>
      </c>
      <c r="B8" s="46">
        <v>88570</v>
      </c>
      <c r="C8" s="72"/>
      <c r="D8" s="46">
        <v>45480</v>
      </c>
      <c r="E8" s="72"/>
      <c r="F8" s="46">
        <v>8780</v>
      </c>
      <c r="G8" s="72"/>
      <c r="H8" s="46">
        <v>10200</v>
      </c>
      <c r="I8" s="72"/>
      <c r="J8" s="46">
        <v>22880</v>
      </c>
      <c r="K8" s="123"/>
    </row>
    <row r="9" spans="1:11">
      <c r="A9" s="24" t="s">
        <v>66</v>
      </c>
      <c r="B9" s="41">
        <v>39130</v>
      </c>
      <c r="C9" s="55">
        <v>0.442</v>
      </c>
      <c r="D9" s="41">
        <v>9420</v>
      </c>
      <c r="E9" s="55">
        <v>0.20699999999999999</v>
      </c>
      <c r="F9" s="124">
        <v>5060</v>
      </c>
      <c r="G9" s="69">
        <v>0.57699999999999996</v>
      </c>
      <c r="H9" s="41">
        <v>5500</v>
      </c>
      <c r="I9" s="55">
        <v>0.53900000000000003</v>
      </c>
      <c r="J9" s="124">
        <v>18140</v>
      </c>
      <c r="K9" s="69">
        <v>0.79300000000000004</v>
      </c>
    </row>
    <row r="10" spans="1:11">
      <c r="A10" s="24" t="s">
        <v>67</v>
      </c>
      <c r="B10" s="41">
        <v>19850</v>
      </c>
      <c r="C10" s="55">
        <v>0.224</v>
      </c>
      <c r="D10" s="41">
        <v>17050</v>
      </c>
      <c r="E10" s="55">
        <v>0.375</v>
      </c>
      <c r="F10" s="124">
        <v>1000</v>
      </c>
      <c r="G10" s="69">
        <v>0.114</v>
      </c>
      <c r="H10" s="41">
        <v>1080</v>
      </c>
      <c r="I10" s="55">
        <v>0.106</v>
      </c>
      <c r="J10" s="41">
        <v>680</v>
      </c>
      <c r="K10" s="55">
        <v>0.03</v>
      </c>
    </row>
    <row r="11" spans="1:11">
      <c r="A11" s="24" t="s">
        <v>68</v>
      </c>
      <c r="B11" s="41">
        <v>17290</v>
      </c>
      <c r="C11" s="55">
        <v>0.19500000000000001</v>
      </c>
      <c r="D11" s="41">
        <v>9360</v>
      </c>
      <c r="E11" s="55">
        <v>0.20599999999999999</v>
      </c>
      <c r="F11" s="124">
        <v>1580</v>
      </c>
      <c r="G11" s="69">
        <v>0.18</v>
      </c>
      <c r="H11" s="41">
        <v>2550</v>
      </c>
      <c r="I11" s="55">
        <v>0.25</v>
      </c>
      <c r="J11" s="41">
        <v>3760</v>
      </c>
      <c r="K11" s="55">
        <v>0.16400000000000001</v>
      </c>
    </row>
    <row r="12" spans="1:11">
      <c r="A12" s="24" t="s">
        <v>69</v>
      </c>
      <c r="B12" s="41">
        <v>6130</v>
      </c>
      <c r="C12" s="55">
        <v>6.9000000000000006E-2</v>
      </c>
      <c r="D12" s="41">
        <v>5280</v>
      </c>
      <c r="E12" s="55">
        <v>0.11600000000000001</v>
      </c>
      <c r="F12" s="41">
        <v>400</v>
      </c>
      <c r="G12" s="55">
        <v>4.4999999999999998E-2</v>
      </c>
      <c r="H12" s="41">
        <v>430</v>
      </c>
      <c r="I12" s="55">
        <v>4.2000000000000003E-2</v>
      </c>
      <c r="J12" s="124" t="s">
        <v>36</v>
      </c>
      <c r="K12" s="69" t="s">
        <v>36</v>
      </c>
    </row>
    <row r="13" spans="1:11">
      <c r="A13" s="24" t="s">
        <v>70</v>
      </c>
      <c r="B13" s="41">
        <v>5950</v>
      </c>
      <c r="C13" s="55">
        <v>6.7000000000000004E-2</v>
      </c>
      <c r="D13" s="41">
        <v>5310</v>
      </c>
      <c r="E13" s="55">
        <v>0.11700000000000001</v>
      </c>
      <c r="F13" s="124">
        <v>330</v>
      </c>
      <c r="G13" s="69">
        <v>3.6999999999999998E-2</v>
      </c>
      <c r="H13" s="41">
        <v>240</v>
      </c>
      <c r="I13" s="55">
        <v>2.4E-2</v>
      </c>
      <c r="J13" s="124">
        <v>50</v>
      </c>
      <c r="K13" s="69">
        <v>2E-3</v>
      </c>
    </row>
    <row r="14" spans="1:11">
      <c r="A14" s="24" t="s">
        <v>71</v>
      </c>
      <c r="B14" s="41">
        <v>5900</v>
      </c>
      <c r="C14" s="55">
        <v>6.7000000000000004E-2</v>
      </c>
      <c r="D14" s="41">
        <v>4210</v>
      </c>
      <c r="E14" s="55">
        <v>9.2999999999999999E-2</v>
      </c>
      <c r="F14" s="41">
        <v>530</v>
      </c>
      <c r="G14" s="55">
        <v>6.0999999999999999E-2</v>
      </c>
      <c r="H14" s="41">
        <v>690</v>
      </c>
      <c r="I14" s="55">
        <v>6.8000000000000005E-2</v>
      </c>
      <c r="J14" s="124">
        <v>460</v>
      </c>
      <c r="K14" s="69">
        <v>0.02</v>
      </c>
    </row>
    <row r="15" spans="1:11">
      <c r="A15" s="24" t="s">
        <v>72</v>
      </c>
      <c r="B15" s="41">
        <v>3250</v>
      </c>
      <c r="C15" s="55">
        <v>3.6999999999999998E-2</v>
      </c>
      <c r="D15" s="41">
        <v>2750</v>
      </c>
      <c r="E15" s="55">
        <v>0.06</v>
      </c>
      <c r="F15" s="124">
        <v>190</v>
      </c>
      <c r="G15" s="69">
        <v>2.1000000000000001E-2</v>
      </c>
      <c r="H15" s="41">
        <v>200</v>
      </c>
      <c r="I15" s="55">
        <v>1.9E-2</v>
      </c>
      <c r="J15" s="41">
        <v>110</v>
      </c>
      <c r="K15" s="55">
        <v>5.0000000000000001E-3</v>
      </c>
    </row>
    <row r="16" spans="1:11">
      <c r="A16" s="24" t="s">
        <v>73</v>
      </c>
      <c r="B16" s="41">
        <v>2770</v>
      </c>
      <c r="C16" s="55">
        <v>3.1E-2</v>
      </c>
      <c r="D16" s="41">
        <v>2440</v>
      </c>
      <c r="E16" s="55">
        <v>5.3999999999999999E-2</v>
      </c>
      <c r="F16" s="124">
        <v>120</v>
      </c>
      <c r="G16" s="69">
        <v>1.4E-2</v>
      </c>
      <c r="H16" s="41">
        <v>150</v>
      </c>
      <c r="I16" s="55">
        <v>1.4999999999999999E-2</v>
      </c>
      <c r="J16" s="124">
        <v>30</v>
      </c>
      <c r="K16" s="69">
        <v>1E-3</v>
      </c>
    </row>
    <row r="17" spans="1:11">
      <c r="A17" s="24" t="s">
        <v>74</v>
      </c>
      <c r="B17" s="41">
        <v>670</v>
      </c>
      <c r="C17" s="55">
        <v>8.0000000000000002E-3</v>
      </c>
      <c r="D17" s="41">
        <v>540</v>
      </c>
      <c r="E17" s="55">
        <v>1.2E-2</v>
      </c>
      <c r="F17" s="124">
        <v>50</v>
      </c>
      <c r="G17" s="69">
        <v>6.0000000000000001E-3</v>
      </c>
      <c r="H17" s="41">
        <v>40</v>
      </c>
      <c r="I17" s="55">
        <v>4.0000000000000001E-3</v>
      </c>
      <c r="J17" s="124">
        <v>30</v>
      </c>
      <c r="K17" s="69">
        <v>1E-3</v>
      </c>
    </row>
    <row r="18" spans="1:11">
      <c r="A18" s="24" t="s">
        <v>75</v>
      </c>
      <c r="B18" s="41">
        <v>580</v>
      </c>
      <c r="C18" s="55">
        <v>7.0000000000000001E-3</v>
      </c>
      <c r="D18" s="41">
        <v>470</v>
      </c>
      <c r="E18" s="55">
        <v>0.01</v>
      </c>
      <c r="F18" s="124">
        <v>30</v>
      </c>
      <c r="G18" s="69">
        <v>3.0000000000000001E-3</v>
      </c>
      <c r="H18" s="124">
        <v>50</v>
      </c>
      <c r="I18" s="69">
        <v>5.0000000000000001E-3</v>
      </c>
      <c r="J18" s="124">
        <v>30</v>
      </c>
      <c r="K18" s="69">
        <v>1E-3</v>
      </c>
    </row>
    <row r="19" spans="1:11">
      <c r="A19" s="171">
        <v>2021</v>
      </c>
      <c r="B19" s="172"/>
      <c r="C19" s="172"/>
      <c r="D19" s="172"/>
      <c r="E19" s="172"/>
      <c r="F19" s="172"/>
      <c r="G19" s="172"/>
      <c r="H19" s="172"/>
      <c r="I19" s="172"/>
      <c r="J19" s="172"/>
      <c r="K19" s="173"/>
    </row>
    <row r="20" spans="1:11">
      <c r="A20" s="64" t="s">
        <v>42</v>
      </c>
      <c r="B20" s="46">
        <v>76820</v>
      </c>
      <c r="C20" s="72"/>
      <c r="D20" s="46">
        <v>38880</v>
      </c>
      <c r="E20" s="72"/>
      <c r="F20" s="46">
        <v>8160</v>
      </c>
      <c r="G20" s="72"/>
      <c r="H20" s="46">
        <v>8680</v>
      </c>
      <c r="I20" s="72"/>
      <c r="J20" s="46">
        <v>19950</v>
      </c>
      <c r="K20" s="123"/>
    </row>
    <row r="21" spans="1:11">
      <c r="A21" s="24" t="s">
        <v>66</v>
      </c>
      <c r="B21" s="41">
        <v>34120</v>
      </c>
      <c r="C21" s="55">
        <f>B21/$B$20</f>
        <v>0.44415516792501952</v>
      </c>
      <c r="D21" s="41">
        <v>8480</v>
      </c>
      <c r="E21" s="55">
        <f>D21/$D$20</f>
        <v>0.21810699588477367</v>
      </c>
      <c r="F21" s="124">
        <v>4680</v>
      </c>
      <c r="G21" s="69">
        <f>F21/$F$20</f>
        <v>0.57352941176470584</v>
      </c>
      <c r="H21" s="41">
        <v>4370</v>
      </c>
      <c r="I21" s="55">
        <f>H21/$H$20</f>
        <v>0.50345622119815669</v>
      </c>
      <c r="J21" s="124">
        <v>15600</v>
      </c>
      <c r="K21" s="69">
        <f>J21/$J$20</f>
        <v>0.78195488721804507</v>
      </c>
    </row>
    <row r="22" spans="1:11">
      <c r="A22" s="24" t="s">
        <v>67</v>
      </c>
      <c r="B22" s="41">
        <v>15320</v>
      </c>
      <c r="C22" s="55">
        <f t="shared" ref="C22:C30" si="0">B22/$B$20</f>
        <v>0.19942723249153865</v>
      </c>
      <c r="D22" s="41">
        <v>13160</v>
      </c>
      <c r="E22" s="55">
        <f t="shared" ref="E22:E30" si="1">D22/$D$20</f>
        <v>0.33847736625514402</v>
      </c>
      <c r="F22" s="124">
        <v>840</v>
      </c>
      <c r="G22" s="69">
        <f t="shared" ref="G22:G30" si="2">F22/$F$20</f>
        <v>0.10294117647058823</v>
      </c>
      <c r="H22" s="41">
        <v>750</v>
      </c>
      <c r="I22" s="55">
        <f t="shared" ref="I22:I30" si="3">H22/$H$20</f>
        <v>8.6405529953917051E-2</v>
      </c>
      <c r="J22" s="41">
        <v>540</v>
      </c>
      <c r="K22" s="69">
        <f t="shared" ref="K22:K29" si="4">J22/$J$20</f>
        <v>2.7067669172932331E-2</v>
      </c>
    </row>
    <row r="23" spans="1:11">
      <c r="A23" s="24" t="s">
        <v>68</v>
      </c>
      <c r="B23" s="41">
        <v>16800</v>
      </c>
      <c r="C23" s="55">
        <f t="shared" si="0"/>
        <v>0.21869304868523823</v>
      </c>
      <c r="D23" s="41">
        <v>9470</v>
      </c>
      <c r="E23" s="55">
        <f t="shared" si="1"/>
        <v>0.24356995884773663</v>
      </c>
      <c r="F23" s="124">
        <v>1650</v>
      </c>
      <c r="G23" s="69">
        <f t="shared" si="2"/>
        <v>0.20220588235294118</v>
      </c>
      <c r="H23" s="41">
        <v>2410</v>
      </c>
      <c r="I23" s="55">
        <f t="shared" si="3"/>
        <v>0.27764976958525345</v>
      </c>
      <c r="J23" s="41">
        <v>3230</v>
      </c>
      <c r="K23" s="69">
        <f t="shared" si="4"/>
        <v>0.16190476190476191</v>
      </c>
    </row>
    <row r="24" spans="1:11">
      <c r="A24" s="24" t="s">
        <v>69</v>
      </c>
      <c r="B24" s="41">
        <v>2620</v>
      </c>
      <c r="C24" s="55">
        <f t="shared" si="0"/>
        <v>3.4105701640197862E-2</v>
      </c>
      <c r="D24" s="41">
        <v>2280</v>
      </c>
      <c r="E24" s="55">
        <f t="shared" si="1"/>
        <v>5.8641975308641972E-2</v>
      </c>
      <c r="F24" s="41">
        <v>150</v>
      </c>
      <c r="G24" s="69">
        <f t="shared" si="2"/>
        <v>1.8382352941176471E-2</v>
      </c>
      <c r="H24" s="41">
        <v>170</v>
      </c>
      <c r="I24" s="55">
        <f t="shared" si="3"/>
        <v>1.9585253456221197E-2</v>
      </c>
      <c r="J24" s="124" t="s">
        <v>36</v>
      </c>
      <c r="K24" s="69" t="s">
        <v>36</v>
      </c>
    </row>
    <row r="25" spans="1:11">
      <c r="A25" s="24" t="s">
        <v>70</v>
      </c>
      <c r="B25" s="41">
        <v>5710</v>
      </c>
      <c r="C25" s="55">
        <f t="shared" si="0"/>
        <v>7.4329601666232759E-2</v>
      </c>
      <c r="D25" s="41">
        <v>5130</v>
      </c>
      <c r="E25" s="55">
        <f t="shared" si="1"/>
        <v>0.13194444444444445</v>
      </c>
      <c r="F25" s="124">
        <v>300</v>
      </c>
      <c r="G25" s="69">
        <f t="shared" si="2"/>
        <v>3.6764705882352942E-2</v>
      </c>
      <c r="H25" s="41">
        <v>220</v>
      </c>
      <c r="I25" s="55">
        <f t="shared" si="3"/>
        <v>2.5345622119815669E-2</v>
      </c>
      <c r="J25" s="124">
        <v>50</v>
      </c>
      <c r="K25" s="69">
        <f t="shared" si="4"/>
        <v>2.5062656641604009E-3</v>
      </c>
    </row>
    <row r="26" spans="1:11">
      <c r="A26" s="24" t="s">
        <v>71</v>
      </c>
      <c r="B26" s="41">
        <v>6070</v>
      </c>
      <c r="C26" s="55">
        <f t="shared" si="0"/>
        <v>7.9015881280916425E-2</v>
      </c>
      <c r="D26" s="41">
        <v>4560</v>
      </c>
      <c r="E26" s="55">
        <f t="shared" si="1"/>
        <v>0.11728395061728394</v>
      </c>
      <c r="F26" s="41">
        <v>500</v>
      </c>
      <c r="G26" s="69">
        <f t="shared" si="2"/>
        <v>6.1274509803921566E-2</v>
      </c>
      <c r="H26" s="41">
        <v>640</v>
      </c>
      <c r="I26" s="55">
        <f t="shared" si="3"/>
        <v>7.3732718894009217E-2</v>
      </c>
      <c r="J26" s="124">
        <v>360</v>
      </c>
      <c r="K26" s="69">
        <f t="shared" si="4"/>
        <v>1.8045112781954888E-2</v>
      </c>
    </row>
    <row r="27" spans="1:11">
      <c r="A27" s="24" t="s">
        <v>72</v>
      </c>
      <c r="B27" s="41">
        <v>3580</v>
      </c>
      <c r="C27" s="55">
        <f t="shared" si="0"/>
        <v>4.6602447279354337E-2</v>
      </c>
      <c r="D27" s="41">
        <v>2990</v>
      </c>
      <c r="E27" s="55">
        <f t="shared" si="1"/>
        <v>7.6903292181069963E-2</v>
      </c>
      <c r="F27" s="124">
        <v>220</v>
      </c>
      <c r="G27" s="69">
        <f t="shared" si="2"/>
        <v>2.6960784313725492E-2</v>
      </c>
      <c r="H27" s="41">
        <v>230</v>
      </c>
      <c r="I27" s="55">
        <f t="shared" si="3"/>
        <v>2.6497695852534562E-2</v>
      </c>
      <c r="J27" s="41">
        <v>140</v>
      </c>
      <c r="K27" s="69">
        <f t="shared" si="4"/>
        <v>7.0175438596491229E-3</v>
      </c>
    </row>
    <row r="28" spans="1:11">
      <c r="A28" s="24" t="s">
        <v>73</v>
      </c>
      <c r="B28" s="41">
        <v>2130</v>
      </c>
      <c r="C28" s="55">
        <f t="shared" si="0"/>
        <v>2.7727154386878419E-2</v>
      </c>
      <c r="D28" s="41">
        <v>1880</v>
      </c>
      <c r="E28" s="55">
        <f t="shared" si="1"/>
        <v>4.8353909465020578E-2</v>
      </c>
      <c r="F28" s="124">
        <v>110</v>
      </c>
      <c r="G28" s="69">
        <f t="shared" si="2"/>
        <v>1.3480392156862746E-2</v>
      </c>
      <c r="H28" s="41">
        <v>90</v>
      </c>
      <c r="I28" s="55">
        <f t="shared" si="3"/>
        <v>1.0368663594470046E-2</v>
      </c>
      <c r="J28" s="124">
        <v>50</v>
      </c>
      <c r="K28" s="69">
        <f t="shared" si="4"/>
        <v>2.5062656641604009E-3</v>
      </c>
    </row>
    <row r="29" spans="1:11">
      <c r="A29" s="24" t="s">
        <v>74</v>
      </c>
      <c r="B29" s="41">
        <v>680</v>
      </c>
      <c r="C29" s="55">
        <f t="shared" si="0"/>
        <v>8.8518614944024989E-3</v>
      </c>
      <c r="D29" s="41">
        <v>550</v>
      </c>
      <c r="E29" s="55">
        <f t="shared" si="1"/>
        <v>1.4146090534979424E-2</v>
      </c>
      <c r="F29" s="124">
        <v>50</v>
      </c>
      <c r="G29" s="69">
        <f t="shared" si="2"/>
        <v>6.1274509803921568E-3</v>
      </c>
      <c r="H29" s="41">
        <v>40</v>
      </c>
      <c r="I29" s="55">
        <f t="shared" si="3"/>
        <v>4.608294930875576E-3</v>
      </c>
      <c r="J29" s="124">
        <v>40</v>
      </c>
      <c r="K29" s="69">
        <f t="shared" si="4"/>
        <v>2.0050125313283208E-3</v>
      </c>
    </row>
    <row r="30" spans="1:11">
      <c r="A30" s="24" t="s">
        <v>75</v>
      </c>
      <c r="B30" s="41">
        <v>440</v>
      </c>
      <c r="C30" s="55">
        <f t="shared" si="0"/>
        <v>5.7276750846133821E-3</v>
      </c>
      <c r="D30" s="41">
        <v>350</v>
      </c>
      <c r="E30" s="55">
        <f t="shared" si="1"/>
        <v>9.0020576131687249E-3</v>
      </c>
      <c r="F30" s="124">
        <v>50</v>
      </c>
      <c r="G30" s="69">
        <f t="shared" si="2"/>
        <v>6.1274509803921568E-3</v>
      </c>
      <c r="H30" s="124">
        <v>30</v>
      </c>
      <c r="I30" s="55">
        <f t="shared" si="3"/>
        <v>3.4562211981566822E-3</v>
      </c>
      <c r="J30" s="124" t="s">
        <v>36</v>
      </c>
      <c r="K30" s="69" t="s">
        <v>36</v>
      </c>
    </row>
    <row r="31" spans="1:11">
      <c r="A31" s="171">
        <v>2020</v>
      </c>
      <c r="B31" s="172"/>
      <c r="C31" s="172"/>
      <c r="D31" s="172"/>
      <c r="E31" s="172"/>
      <c r="F31" s="172"/>
      <c r="G31" s="172"/>
      <c r="H31" s="172"/>
      <c r="I31" s="172"/>
      <c r="J31" s="172"/>
      <c r="K31" s="173"/>
    </row>
    <row r="32" spans="1:11">
      <c r="A32" s="64" t="s">
        <v>42</v>
      </c>
      <c r="B32" s="46">
        <v>76650</v>
      </c>
      <c r="C32" s="72"/>
      <c r="D32" s="46">
        <v>36150</v>
      </c>
      <c r="E32" s="72"/>
      <c r="F32" s="46">
        <v>8660</v>
      </c>
      <c r="G32" s="72"/>
      <c r="H32" s="46">
        <v>7870</v>
      </c>
      <c r="I32" s="72"/>
      <c r="J32" s="46">
        <v>22850</v>
      </c>
      <c r="K32" s="123"/>
    </row>
    <row r="33" spans="1:11">
      <c r="A33" s="24" t="s">
        <v>66</v>
      </c>
      <c r="B33" s="41">
        <v>34150</v>
      </c>
      <c r="C33" s="55">
        <f>B33/$B$32</f>
        <v>0.44553163731245921</v>
      </c>
      <c r="D33" s="41">
        <v>7190</v>
      </c>
      <c r="E33" s="55">
        <f>D33/$D$32</f>
        <v>0.19889349930843706</v>
      </c>
      <c r="F33" s="124">
        <v>4690</v>
      </c>
      <c r="G33" s="69">
        <f>F33/$F$32</f>
        <v>0.54157043879907618</v>
      </c>
      <c r="H33" s="41">
        <v>3410</v>
      </c>
      <c r="I33" s="55">
        <f>H33/$H$32</f>
        <v>0.43329097839898351</v>
      </c>
      <c r="J33" s="124">
        <v>18000</v>
      </c>
      <c r="K33" s="69">
        <f>J33/$J$32</f>
        <v>0.78774617067833697</v>
      </c>
    </row>
    <row r="34" spans="1:11">
      <c r="A34" s="24" t="s">
        <v>67</v>
      </c>
      <c r="B34" s="41">
        <v>15240</v>
      </c>
      <c r="C34" s="55">
        <f t="shared" ref="C34:C42" si="5">B34/$B$32</f>
        <v>0.19882583170254403</v>
      </c>
      <c r="D34" s="41">
        <v>12920</v>
      </c>
      <c r="E34" s="55">
        <f t="shared" ref="E34:E42" si="6">D34/$D$32</f>
        <v>0.35739972337482712</v>
      </c>
      <c r="F34" s="124">
        <v>890</v>
      </c>
      <c r="G34" s="69">
        <f t="shared" ref="G34:G42" si="7">F34/$F$32</f>
        <v>0.10277136258660508</v>
      </c>
      <c r="H34" s="41">
        <v>740</v>
      </c>
      <c r="I34" s="55">
        <f t="shared" ref="I34:I42" si="8">H34/$H$32</f>
        <v>9.4027954256670904E-2</v>
      </c>
      <c r="J34" s="41">
        <v>640</v>
      </c>
      <c r="K34" s="69">
        <f t="shared" ref="K34:K41" si="9">J34/$J$32</f>
        <v>2.800875273522976E-2</v>
      </c>
    </row>
    <row r="35" spans="1:11">
      <c r="A35" s="24" t="s">
        <v>68</v>
      </c>
      <c r="B35" s="41">
        <v>18140</v>
      </c>
      <c r="C35" s="55">
        <f t="shared" si="5"/>
        <v>0.23666014350945858</v>
      </c>
      <c r="D35" s="41">
        <v>10180</v>
      </c>
      <c r="E35" s="55">
        <f t="shared" si="6"/>
        <v>0.28160442600276625</v>
      </c>
      <c r="F35" s="124">
        <v>2110</v>
      </c>
      <c r="G35" s="69">
        <f t="shared" si="7"/>
        <v>0.24364896073903003</v>
      </c>
      <c r="H35" s="41">
        <v>2800</v>
      </c>
      <c r="I35" s="55">
        <f t="shared" si="8"/>
        <v>0.35578144853875476</v>
      </c>
      <c r="J35" s="41">
        <v>2990</v>
      </c>
      <c r="K35" s="69">
        <f t="shared" si="9"/>
        <v>0.13085339168490154</v>
      </c>
    </row>
    <row r="36" spans="1:11">
      <c r="A36" s="24" t="s">
        <v>69</v>
      </c>
      <c r="B36" s="41">
        <v>1940</v>
      </c>
      <c r="C36" s="55">
        <f t="shared" si="5"/>
        <v>2.5309849967384213E-2</v>
      </c>
      <c r="D36" s="41">
        <v>1670</v>
      </c>
      <c r="E36" s="55">
        <f t="shared" si="6"/>
        <v>4.6196403872752423E-2</v>
      </c>
      <c r="F36" s="41">
        <v>120</v>
      </c>
      <c r="G36" s="69">
        <f t="shared" si="7"/>
        <v>1.3856812933025405E-2</v>
      </c>
      <c r="H36" s="41">
        <v>130</v>
      </c>
      <c r="I36" s="55">
        <f t="shared" si="8"/>
        <v>1.6518424396442185E-2</v>
      </c>
      <c r="J36" s="124" t="s">
        <v>36</v>
      </c>
      <c r="K36" s="69" t="s">
        <v>36</v>
      </c>
    </row>
    <row r="37" spans="1:11">
      <c r="A37" s="24" t="s">
        <v>70</v>
      </c>
      <c r="B37" s="41">
        <v>4630</v>
      </c>
      <c r="C37" s="55">
        <f t="shared" si="5"/>
        <v>6.0404435746901498E-2</v>
      </c>
      <c r="D37" s="41">
        <v>4060</v>
      </c>
      <c r="E37" s="55">
        <f t="shared" si="6"/>
        <v>0.11230982019363762</v>
      </c>
      <c r="F37" s="124">
        <v>250</v>
      </c>
      <c r="G37" s="69">
        <f t="shared" si="7"/>
        <v>2.8868360277136258E-2</v>
      </c>
      <c r="H37" s="41">
        <v>170</v>
      </c>
      <c r="I37" s="55">
        <f t="shared" si="8"/>
        <v>2.1601016518424398E-2</v>
      </c>
      <c r="J37" s="124">
        <v>140</v>
      </c>
      <c r="K37" s="69">
        <f t="shared" si="9"/>
        <v>6.12691466083151E-3</v>
      </c>
    </row>
    <row r="38" spans="1:11">
      <c r="A38" s="24" t="s">
        <v>71</v>
      </c>
      <c r="B38" s="41">
        <v>3810</v>
      </c>
      <c r="C38" s="55">
        <f t="shared" si="5"/>
        <v>4.9706457925636008E-2</v>
      </c>
      <c r="D38" s="41">
        <v>2860</v>
      </c>
      <c r="E38" s="55">
        <f t="shared" si="6"/>
        <v>7.9114799446749651E-2</v>
      </c>
      <c r="F38" s="41">
        <v>330</v>
      </c>
      <c r="G38" s="69">
        <f t="shared" si="7"/>
        <v>3.8106235565819858E-2</v>
      </c>
      <c r="H38" s="41">
        <v>340</v>
      </c>
      <c r="I38" s="55">
        <f t="shared" si="8"/>
        <v>4.3202033036848796E-2</v>
      </c>
      <c r="J38" s="124">
        <v>270</v>
      </c>
      <c r="K38" s="69">
        <f t="shared" si="9"/>
        <v>1.1816192560175055E-2</v>
      </c>
    </row>
    <row r="39" spans="1:11">
      <c r="A39" s="24" t="s">
        <v>72</v>
      </c>
      <c r="B39" s="41">
        <v>2880</v>
      </c>
      <c r="C39" s="55">
        <f t="shared" si="5"/>
        <v>3.7573385518590997E-2</v>
      </c>
      <c r="D39" s="41">
        <v>2380</v>
      </c>
      <c r="E39" s="55">
        <f t="shared" si="6"/>
        <v>6.583679114799447E-2</v>
      </c>
      <c r="F39" s="124">
        <v>160</v>
      </c>
      <c r="G39" s="69">
        <f t="shared" si="7"/>
        <v>1.8475750577367205E-2</v>
      </c>
      <c r="H39" s="41">
        <v>230</v>
      </c>
      <c r="I39" s="55">
        <f t="shared" si="8"/>
        <v>2.9224904701397714E-2</v>
      </c>
      <c r="J39" s="41">
        <v>100</v>
      </c>
      <c r="K39" s="69">
        <f t="shared" si="9"/>
        <v>4.3763676148796497E-3</v>
      </c>
    </row>
    <row r="40" spans="1:11">
      <c r="A40" s="24" t="s">
        <v>73</v>
      </c>
      <c r="B40" s="41">
        <v>1940</v>
      </c>
      <c r="C40" s="55">
        <f t="shared" si="5"/>
        <v>2.5309849967384213E-2</v>
      </c>
      <c r="D40" s="41">
        <v>1690</v>
      </c>
      <c r="E40" s="55">
        <f t="shared" si="6"/>
        <v>4.6749654218533887E-2</v>
      </c>
      <c r="F40" s="124">
        <v>100</v>
      </c>
      <c r="G40" s="69">
        <f t="shared" si="7"/>
        <v>1.1547344110854504E-2</v>
      </c>
      <c r="H40" s="41">
        <v>90</v>
      </c>
      <c r="I40" s="55">
        <f t="shared" si="8"/>
        <v>1.1435832274459974E-2</v>
      </c>
      <c r="J40" s="124">
        <v>40</v>
      </c>
      <c r="K40" s="69">
        <f t="shared" si="9"/>
        <v>1.75054704595186E-3</v>
      </c>
    </row>
    <row r="41" spans="1:11">
      <c r="A41" s="24" t="s">
        <v>74</v>
      </c>
      <c r="B41" s="41">
        <v>630</v>
      </c>
      <c r="C41" s="55">
        <f t="shared" si="5"/>
        <v>8.21917808219178E-3</v>
      </c>
      <c r="D41" s="41">
        <v>510</v>
      </c>
      <c r="E41" s="55">
        <f t="shared" si="6"/>
        <v>1.4107883817427386E-2</v>
      </c>
      <c r="F41" s="124">
        <v>50</v>
      </c>
      <c r="G41" s="69">
        <f t="shared" si="7"/>
        <v>5.7736720554272519E-3</v>
      </c>
      <c r="H41" s="41">
        <v>40</v>
      </c>
      <c r="I41" s="55">
        <f t="shared" si="8"/>
        <v>5.0825921219822112E-3</v>
      </c>
      <c r="J41" s="124">
        <v>30</v>
      </c>
      <c r="K41" s="69">
        <f t="shared" si="9"/>
        <v>1.312910284463895E-3</v>
      </c>
    </row>
    <row r="42" spans="1:11">
      <c r="A42" s="24" t="s">
        <v>75</v>
      </c>
      <c r="B42" s="41">
        <v>370</v>
      </c>
      <c r="C42" s="55">
        <f t="shared" si="5"/>
        <v>4.8271363339856491E-3</v>
      </c>
      <c r="D42" s="41">
        <v>300</v>
      </c>
      <c r="E42" s="55">
        <f t="shared" si="6"/>
        <v>8.2987551867219917E-3</v>
      </c>
      <c r="F42" s="124">
        <v>30</v>
      </c>
      <c r="G42" s="69">
        <f t="shared" si="7"/>
        <v>3.4642032332563512E-3</v>
      </c>
      <c r="H42" s="124">
        <v>40</v>
      </c>
      <c r="I42" s="55">
        <f t="shared" si="8"/>
        <v>5.0825921219822112E-3</v>
      </c>
      <c r="J42" s="124" t="s">
        <v>36</v>
      </c>
      <c r="K42" s="69" t="s">
        <v>36</v>
      </c>
    </row>
    <row r="43" spans="1:11">
      <c r="A43" s="171">
        <v>2019</v>
      </c>
      <c r="B43" s="172"/>
      <c r="C43" s="172"/>
      <c r="D43" s="172"/>
      <c r="E43" s="172"/>
      <c r="F43" s="172"/>
      <c r="G43" s="172"/>
      <c r="H43" s="172"/>
      <c r="I43" s="172"/>
      <c r="J43" s="172"/>
      <c r="K43" s="173"/>
    </row>
    <row r="44" spans="1:11">
      <c r="A44" s="64" t="s">
        <v>42</v>
      </c>
      <c r="B44" s="46">
        <v>80780</v>
      </c>
      <c r="C44" s="72"/>
      <c r="D44" s="46">
        <v>44550</v>
      </c>
      <c r="E44" s="72"/>
      <c r="F44" s="46">
        <v>2660</v>
      </c>
      <c r="G44" s="72"/>
      <c r="H44" s="46">
        <v>10620</v>
      </c>
      <c r="I44" s="72"/>
      <c r="J44" s="46">
        <v>21900</v>
      </c>
      <c r="K44" s="123"/>
    </row>
    <row r="45" spans="1:11">
      <c r="A45" s="24" t="s">
        <v>66</v>
      </c>
      <c r="B45" s="41">
        <v>32860</v>
      </c>
      <c r="C45" s="55">
        <f>B45/$B$44</f>
        <v>0.4067838573904432</v>
      </c>
      <c r="D45" s="41">
        <v>7570</v>
      </c>
      <c r="E45" s="55">
        <f>D45/$D$44</f>
        <v>0.16992143658810324</v>
      </c>
      <c r="F45" s="124">
        <v>1230</v>
      </c>
      <c r="G45" s="69">
        <f>F45/$F$44</f>
        <v>0.46240601503759399</v>
      </c>
      <c r="H45" s="41">
        <v>5440</v>
      </c>
      <c r="I45" s="55">
        <f>H45/$H$44</f>
        <v>0.51224105461393599</v>
      </c>
      <c r="J45" s="124">
        <v>17870</v>
      </c>
      <c r="K45" s="69">
        <f>J45/$J$44</f>
        <v>0.81598173515981731</v>
      </c>
    </row>
    <row r="46" spans="1:11">
      <c r="A46" s="24" t="s">
        <v>67</v>
      </c>
      <c r="B46" s="41">
        <v>17860</v>
      </c>
      <c r="C46" s="55">
        <f t="shared" ref="C46:C54" si="10">B46/$B$44</f>
        <v>0.22109433027977221</v>
      </c>
      <c r="D46" s="41">
        <v>14270</v>
      </c>
      <c r="E46" s="55">
        <f t="shared" ref="E46:E54" si="11">D46/$D$44</f>
        <v>0.32031425364758698</v>
      </c>
      <c r="F46" s="124">
        <v>290</v>
      </c>
      <c r="G46" s="69">
        <f t="shared" ref="G46:G52" si="12">F46/$F$44</f>
        <v>0.10902255639097744</v>
      </c>
      <c r="H46" s="41">
        <v>1540</v>
      </c>
      <c r="I46" s="55">
        <f t="shared" ref="I46:I54" si="13">H46/$H$44</f>
        <v>0.14500941619585686</v>
      </c>
      <c r="J46" s="41">
        <v>1710</v>
      </c>
      <c r="K46" s="69">
        <f t="shared" ref="K46:K54" si="14">J46/$J$44</f>
        <v>7.8082191780821916E-2</v>
      </c>
    </row>
    <row r="47" spans="1:11">
      <c r="A47" s="24" t="s">
        <v>68</v>
      </c>
      <c r="B47" s="41">
        <v>13950</v>
      </c>
      <c r="C47" s="55">
        <f t="shared" si="10"/>
        <v>0.172691260212924</v>
      </c>
      <c r="D47" s="41">
        <v>8670</v>
      </c>
      <c r="E47" s="55">
        <f t="shared" si="11"/>
        <v>0.19461279461279463</v>
      </c>
      <c r="F47" s="124">
        <v>630</v>
      </c>
      <c r="G47" s="69">
        <f t="shared" si="12"/>
        <v>0.23684210526315788</v>
      </c>
      <c r="H47" s="41">
        <v>2280</v>
      </c>
      <c r="I47" s="55">
        <f t="shared" si="13"/>
        <v>0.21468926553672316</v>
      </c>
      <c r="J47" s="41">
        <v>2320</v>
      </c>
      <c r="K47" s="69">
        <f t="shared" si="14"/>
        <v>0.10593607305936073</v>
      </c>
    </row>
    <row r="48" spans="1:11">
      <c r="A48" s="24" t="s">
        <v>69</v>
      </c>
      <c r="B48" s="41">
        <v>10590</v>
      </c>
      <c r="C48" s="55">
        <f t="shared" si="10"/>
        <v>0.13109680614013369</v>
      </c>
      <c r="D48" s="41">
        <v>9750</v>
      </c>
      <c r="E48" s="55">
        <f t="shared" si="11"/>
        <v>0.21885521885521886</v>
      </c>
      <c r="F48" s="41">
        <v>240</v>
      </c>
      <c r="G48" s="69">
        <f t="shared" si="12"/>
        <v>9.0225563909774431E-2</v>
      </c>
      <c r="H48" s="41">
        <v>550</v>
      </c>
      <c r="I48" s="55">
        <f t="shared" si="13"/>
        <v>5.1789077212806026E-2</v>
      </c>
      <c r="J48" s="124">
        <v>30</v>
      </c>
      <c r="K48" s="69">
        <f t="shared" si="14"/>
        <v>1.3698630136986301E-3</v>
      </c>
    </row>
    <row r="49" spans="1:11">
      <c r="A49" s="24" t="s">
        <v>70</v>
      </c>
      <c r="B49" s="41">
        <v>5600</v>
      </c>
      <c r="C49" s="55">
        <f t="shared" si="10"/>
        <v>6.9324090121317156E-2</v>
      </c>
      <c r="D49" s="41">
        <v>4840</v>
      </c>
      <c r="E49" s="55">
        <f t="shared" si="11"/>
        <v>0.10864197530864197</v>
      </c>
      <c r="F49" s="124">
        <v>110</v>
      </c>
      <c r="G49" s="69">
        <f t="shared" si="12"/>
        <v>4.1353383458646614E-2</v>
      </c>
      <c r="H49" s="41">
        <v>590</v>
      </c>
      <c r="I49" s="55">
        <f t="shared" si="13"/>
        <v>5.5555555555555552E-2</v>
      </c>
      <c r="J49" s="124">
        <v>30</v>
      </c>
      <c r="K49" s="69">
        <f t="shared" si="14"/>
        <v>1.3698630136986301E-3</v>
      </c>
    </row>
    <row r="50" spans="1:11">
      <c r="A50" s="24" t="s">
        <v>71</v>
      </c>
      <c r="B50" s="41">
        <v>3040</v>
      </c>
      <c r="C50" s="55">
        <f t="shared" si="10"/>
        <v>3.7633077494429311E-2</v>
      </c>
      <c r="D50" s="41">
        <v>2400</v>
      </c>
      <c r="E50" s="55">
        <f t="shared" si="11"/>
        <v>5.387205387205387E-2</v>
      </c>
      <c r="F50" s="41">
        <v>80</v>
      </c>
      <c r="G50" s="69">
        <f t="shared" si="12"/>
        <v>3.007518796992481E-2</v>
      </c>
      <c r="H50" s="41">
        <v>360</v>
      </c>
      <c r="I50" s="55">
        <f t="shared" si="13"/>
        <v>3.3898305084745763E-2</v>
      </c>
      <c r="J50" s="124">
        <v>180</v>
      </c>
      <c r="K50" s="69">
        <f t="shared" si="14"/>
        <v>8.21917808219178E-3</v>
      </c>
    </row>
    <row r="51" spans="1:11">
      <c r="A51" s="24" t="s">
        <v>72</v>
      </c>
      <c r="B51" s="41">
        <v>2580</v>
      </c>
      <c r="C51" s="55">
        <f t="shared" si="10"/>
        <v>3.1938598663035403E-2</v>
      </c>
      <c r="D51" s="41">
        <v>2330</v>
      </c>
      <c r="E51" s="55">
        <f t="shared" si="11"/>
        <v>5.2300785634118968E-2</v>
      </c>
      <c r="F51" s="124">
        <v>40</v>
      </c>
      <c r="G51" s="69">
        <f t="shared" si="12"/>
        <v>1.5037593984962405E-2</v>
      </c>
      <c r="H51" s="41">
        <v>140</v>
      </c>
      <c r="I51" s="55">
        <f t="shared" si="13"/>
        <v>1.3182674199623353E-2</v>
      </c>
      <c r="J51" s="41">
        <v>70</v>
      </c>
      <c r="K51" s="69">
        <f t="shared" si="14"/>
        <v>3.1963470319634705E-3</v>
      </c>
    </row>
    <row r="52" spans="1:11">
      <c r="A52" s="24" t="s">
        <v>73</v>
      </c>
      <c r="B52" s="41">
        <v>2270</v>
      </c>
      <c r="C52" s="55">
        <f t="shared" si="10"/>
        <v>2.8101015102748206E-2</v>
      </c>
      <c r="D52" s="41">
        <v>2060</v>
      </c>
      <c r="E52" s="55">
        <f t="shared" si="11"/>
        <v>4.624017957351291E-2</v>
      </c>
      <c r="F52" s="124">
        <v>40</v>
      </c>
      <c r="G52" s="69">
        <f t="shared" si="12"/>
        <v>1.5037593984962405E-2</v>
      </c>
      <c r="H52" s="41">
        <v>100</v>
      </c>
      <c r="I52" s="55">
        <f t="shared" si="13"/>
        <v>9.4161958568738224E-3</v>
      </c>
      <c r="J52" s="124">
        <v>50</v>
      </c>
      <c r="K52" s="69">
        <f t="shared" si="14"/>
        <v>2.2831050228310501E-3</v>
      </c>
    </row>
    <row r="53" spans="1:11">
      <c r="A53" s="24" t="s">
        <v>74</v>
      </c>
      <c r="B53" s="41">
        <v>570</v>
      </c>
      <c r="C53" s="55">
        <f t="shared" si="10"/>
        <v>7.0562020302054962E-3</v>
      </c>
      <c r="D53" s="41">
        <v>500</v>
      </c>
      <c r="E53" s="55">
        <f t="shared" si="11"/>
        <v>1.1223344556677889E-2</v>
      </c>
      <c r="F53" s="124" t="s">
        <v>36</v>
      </c>
      <c r="G53" s="69" t="s">
        <v>36</v>
      </c>
      <c r="H53" s="41">
        <v>50</v>
      </c>
      <c r="I53" s="55">
        <f t="shared" si="13"/>
        <v>4.7080979284369112E-3</v>
      </c>
      <c r="J53" s="124" t="s">
        <v>36</v>
      </c>
      <c r="K53" s="69" t="s">
        <v>36</v>
      </c>
    </row>
    <row r="54" spans="1:11">
      <c r="A54" s="24" t="s">
        <v>75</v>
      </c>
      <c r="B54" s="41">
        <v>440</v>
      </c>
      <c r="C54" s="55">
        <f t="shared" si="10"/>
        <v>5.446892795246348E-3</v>
      </c>
      <c r="D54" s="41">
        <v>370</v>
      </c>
      <c r="E54" s="55">
        <f t="shared" si="11"/>
        <v>8.3052749719416379E-3</v>
      </c>
      <c r="F54" s="124" t="s">
        <v>36</v>
      </c>
      <c r="G54" s="69" t="s">
        <v>36</v>
      </c>
      <c r="H54" s="124">
        <v>40</v>
      </c>
      <c r="I54" s="55">
        <f t="shared" si="13"/>
        <v>3.766478342749529E-3</v>
      </c>
      <c r="J54" s="124">
        <v>20</v>
      </c>
      <c r="K54" s="69">
        <f t="shared" si="14"/>
        <v>9.1324200913242006E-4</v>
      </c>
    </row>
    <row r="55" spans="1:11">
      <c r="A55" s="68" t="s">
        <v>90</v>
      </c>
      <c r="B55" s="107"/>
      <c r="C55" s="108"/>
      <c r="D55" s="107"/>
      <c r="E55" s="108"/>
      <c r="F55" s="109"/>
      <c r="G55" s="110"/>
      <c r="H55" s="109"/>
      <c r="I55" s="110"/>
      <c r="J55" s="109"/>
      <c r="K55" s="110"/>
    </row>
    <row r="56" spans="1:11">
      <c r="A56" s="25" t="s">
        <v>98</v>
      </c>
    </row>
    <row r="57" spans="1:11">
      <c r="A57" s="25" t="s">
        <v>97</v>
      </c>
    </row>
    <row r="58" spans="1:11">
      <c r="A58" s="25" t="s">
        <v>100</v>
      </c>
    </row>
    <row r="59" spans="1:11">
      <c r="A59" s="25" t="s">
        <v>101</v>
      </c>
    </row>
    <row r="60" spans="1:11">
      <c r="A60" s="25" t="s">
        <v>96</v>
      </c>
    </row>
    <row r="61" spans="1:11">
      <c r="A61" s="25" t="s">
        <v>78</v>
      </c>
    </row>
    <row r="65" spans="2:2">
      <c r="B65" s="23"/>
    </row>
  </sheetData>
  <mergeCells count="9">
    <mergeCell ref="A19:K19"/>
    <mergeCell ref="A31:K31"/>
    <mergeCell ref="A43:K43"/>
    <mergeCell ref="B5:C5"/>
    <mergeCell ref="D5:E5"/>
    <mergeCell ref="F5:G5"/>
    <mergeCell ref="H5:I5"/>
    <mergeCell ref="J5:K5"/>
    <mergeCell ref="A7:K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G17"/>
  <sheetViews>
    <sheetView workbookViewId="0">
      <pane xSplit="1" topLeftCell="S1" activePane="topRight" state="frozen"/>
      <selection pane="topRight" activeCell="A2" sqref="A2"/>
    </sheetView>
  </sheetViews>
  <sheetFormatPr baseColWidth="10" defaultColWidth="11.453125" defaultRowHeight="14.5"/>
  <cols>
    <col min="1" max="1" width="51.26953125" style="4" customWidth="1"/>
    <col min="2" max="2" width="15.54296875" style="4" customWidth="1"/>
    <col min="3" max="16384" width="11.453125" style="4"/>
  </cols>
  <sheetData>
    <row r="1" spans="1:33">
      <c r="A1" s="112" t="s">
        <v>157</v>
      </c>
      <c r="B1" s="115"/>
      <c r="C1" s="115"/>
      <c r="D1" s="115"/>
      <c r="E1" s="115"/>
      <c r="F1" s="115"/>
      <c r="G1" s="2"/>
      <c r="H1" s="2"/>
    </row>
    <row r="2" spans="1:33">
      <c r="A2" s="40"/>
    </row>
    <row r="3" spans="1:33">
      <c r="A3" s="113" t="s">
        <v>93</v>
      </c>
    </row>
    <row r="4" spans="1:33">
      <c r="A4" s="105"/>
      <c r="B4" s="104"/>
    </row>
    <row r="5" spans="1:33">
      <c r="A5" s="175"/>
      <c r="B5" s="171">
        <v>2019</v>
      </c>
      <c r="C5" s="172"/>
      <c r="D5" s="172"/>
      <c r="E5" s="172"/>
      <c r="F5" s="172"/>
      <c r="G5" s="172"/>
      <c r="H5" s="172"/>
      <c r="I5" s="172"/>
      <c r="J5" s="171">
        <v>2020</v>
      </c>
      <c r="K5" s="172"/>
      <c r="L5" s="172"/>
      <c r="M5" s="172"/>
      <c r="N5" s="172"/>
      <c r="O5" s="172"/>
      <c r="P5" s="172"/>
      <c r="Q5" s="172"/>
      <c r="R5" s="171">
        <v>2021</v>
      </c>
      <c r="S5" s="172"/>
      <c r="T5" s="172"/>
      <c r="U5" s="172"/>
      <c r="V5" s="172"/>
      <c r="W5" s="172"/>
      <c r="X5" s="172"/>
      <c r="Y5" s="172"/>
      <c r="Z5" s="171">
        <v>2022</v>
      </c>
      <c r="AA5" s="172"/>
      <c r="AB5" s="172"/>
      <c r="AC5" s="172"/>
      <c r="AD5" s="172"/>
      <c r="AE5" s="172"/>
      <c r="AF5" s="172"/>
      <c r="AG5" s="173"/>
    </row>
    <row r="6" spans="1:33" ht="25.5" customHeight="1">
      <c r="A6" s="176"/>
      <c r="B6" s="162" t="s">
        <v>102</v>
      </c>
      <c r="C6" s="162"/>
      <c r="D6" s="162" t="s">
        <v>26</v>
      </c>
      <c r="E6" s="162"/>
      <c r="F6" s="162" t="s">
        <v>103</v>
      </c>
      <c r="G6" s="162"/>
      <c r="H6" s="162" t="s">
        <v>99</v>
      </c>
      <c r="I6" s="162"/>
      <c r="J6" s="162" t="s">
        <v>102</v>
      </c>
      <c r="K6" s="162"/>
      <c r="L6" s="162" t="s">
        <v>26</v>
      </c>
      <c r="M6" s="162"/>
      <c r="N6" s="162" t="s">
        <v>103</v>
      </c>
      <c r="O6" s="162"/>
      <c r="P6" s="162" t="s">
        <v>99</v>
      </c>
      <c r="Q6" s="162"/>
      <c r="R6" s="162" t="s">
        <v>102</v>
      </c>
      <c r="S6" s="162"/>
      <c r="T6" s="162" t="s">
        <v>26</v>
      </c>
      <c r="U6" s="162"/>
      <c r="V6" s="162" t="s">
        <v>103</v>
      </c>
      <c r="W6" s="162"/>
      <c r="X6" s="162" t="s">
        <v>99</v>
      </c>
      <c r="Y6" s="162"/>
      <c r="Z6" s="162" t="s">
        <v>102</v>
      </c>
      <c r="AA6" s="162"/>
      <c r="AB6" s="162" t="s">
        <v>26</v>
      </c>
      <c r="AC6" s="162"/>
      <c r="AD6" s="162" t="s">
        <v>103</v>
      </c>
      <c r="AE6" s="162"/>
      <c r="AF6" s="162" t="s">
        <v>99</v>
      </c>
      <c r="AG6" s="162"/>
    </row>
    <row r="7" spans="1:33" ht="29">
      <c r="A7" s="177"/>
      <c r="B7" s="57" t="s">
        <v>31</v>
      </c>
      <c r="C7" s="51" t="s">
        <v>32</v>
      </c>
      <c r="D7" s="57" t="s">
        <v>31</v>
      </c>
      <c r="E7" s="51" t="s">
        <v>32</v>
      </c>
      <c r="F7" s="57" t="s">
        <v>31</v>
      </c>
      <c r="G7" s="51" t="s">
        <v>32</v>
      </c>
      <c r="H7" s="57" t="s">
        <v>31</v>
      </c>
      <c r="I7" s="51" t="s">
        <v>32</v>
      </c>
      <c r="J7" s="57" t="s">
        <v>31</v>
      </c>
      <c r="K7" s="51" t="s">
        <v>32</v>
      </c>
      <c r="L7" s="57" t="s">
        <v>31</v>
      </c>
      <c r="M7" s="51" t="s">
        <v>32</v>
      </c>
      <c r="N7" s="57" t="s">
        <v>31</v>
      </c>
      <c r="O7" s="51" t="s">
        <v>32</v>
      </c>
      <c r="P7" s="57" t="s">
        <v>31</v>
      </c>
      <c r="Q7" s="51" t="s">
        <v>32</v>
      </c>
      <c r="R7" s="57" t="s">
        <v>31</v>
      </c>
      <c r="S7" s="51" t="s">
        <v>32</v>
      </c>
      <c r="T7" s="57" t="s">
        <v>31</v>
      </c>
      <c r="U7" s="51" t="s">
        <v>32</v>
      </c>
      <c r="V7" s="57" t="s">
        <v>31</v>
      </c>
      <c r="W7" s="51" t="s">
        <v>32</v>
      </c>
      <c r="X7" s="57" t="s">
        <v>31</v>
      </c>
      <c r="Y7" s="51" t="s">
        <v>32</v>
      </c>
      <c r="Z7" s="57" t="s">
        <v>31</v>
      </c>
      <c r="AA7" s="51" t="s">
        <v>32</v>
      </c>
      <c r="AB7" s="57" t="s">
        <v>31</v>
      </c>
      <c r="AC7" s="51" t="s">
        <v>32</v>
      </c>
      <c r="AD7" s="57" t="s">
        <v>31</v>
      </c>
      <c r="AE7" s="51" t="s">
        <v>32</v>
      </c>
      <c r="AF7" s="57" t="s">
        <v>31</v>
      </c>
      <c r="AG7" s="51" t="s">
        <v>32</v>
      </c>
    </row>
    <row r="8" spans="1:33">
      <c r="A8" s="125" t="s">
        <v>67</v>
      </c>
      <c r="B8" s="58">
        <v>17860</v>
      </c>
      <c r="C8" s="126"/>
      <c r="D8" s="58">
        <v>14270</v>
      </c>
      <c r="E8" s="127"/>
      <c r="F8" s="58">
        <v>1820</v>
      </c>
      <c r="G8" s="127"/>
      <c r="H8" s="99">
        <v>1710</v>
      </c>
      <c r="I8" s="127"/>
      <c r="J8" s="58">
        <v>15240</v>
      </c>
      <c r="K8" s="126"/>
      <c r="L8" s="58">
        <v>12920</v>
      </c>
      <c r="M8" s="127"/>
      <c r="N8" s="58">
        <v>1620</v>
      </c>
      <c r="O8" s="127"/>
      <c r="P8" s="99">
        <v>640</v>
      </c>
      <c r="Q8" s="127"/>
      <c r="R8" s="58">
        <v>15320</v>
      </c>
      <c r="S8" s="126"/>
      <c r="T8" s="58">
        <v>13160</v>
      </c>
      <c r="U8" s="127"/>
      <c r="V8" s="58">
        <v>1590</v>
      </c>
      <c r="W8" s="127"/>
      <c r="X8" s="99">
        <v>540</v>
      </c>
      <c r="Y8" s="127"/>
      <c r="Z8" s="58">
        <v>19850</v>
      </c>
      <c r="AA8" s="126"/>
      <c r="AB8" s="58">
        <v>17050</v>
      </c>
      <c r="AC8" s="127"/>
      <c r="AD8" s="58">
        <v>2080</v>
      </c>
      <c r="AE8" s="127"/>
      <c r="AF8" s="99">
        <v>680</v>
      </c>
      <c r="AG8" s="127"/>
    </row>
    <row r="9" spans="1:33">
      <c r="A9" s="24" t="s">
        <v>104</v>
      </c>
      <c r="B9" s="32">
        <v>10500</v>
      </c>
      <c r="C9" s="1">
        <v>0.58799999999999997</v>
      </c>
      <c r="D9" s="32">
        <v>9860</v>
      </c>
      <c r="E9" s="1">
        <v>0.69099999999999995</v>
      </c>
      <c r="F9" s="32">
        <v>470</v>
      </c>
      <c r="G9" s="1">
        <v>0.26</v>
      </c>
      <c r="H9" s="32">
        <v>130</v>
      </c>
      <c r="I9" s="1">
        <v>7.6999999999999999E-2</v>
      </c>
      <c r="J9" s="32">
        <v>9690</v>
      </c>
      <c r="K9" s="1">
        <v>0.63600000000000001</v>
      </c>
      <c r="L9" s="32">
        <v>8780</v>
      </c>
      <c r="M9" s="1">
        <v>0.67900000000000005</v>
      </c>
      <c r="N9" s="32">
        <v>690</v>
      </c>
      <c r="O9" s="1">
        <v>0.42199999999999999</v>
      </c>
      <c r="P9" s="32">
        <v>200</v>
      </c>
      <c r="Q9" s="1">
        <v>0.311</v>
      </c>
      <c r="R9" s="32">
        <v>10670</v>
      </c>
      <c r="S9" s="1">
        <v>0.69599999999999995</v>
      </c>
      <c r="T9" s="32">
        <v>9720</v>
      </c>
      <c r="U9" s="1">
        <v>0.73899999999999999</v>
      </c>
      <c r="V9" s="32">
        <v>770</v>
      </c>
      <c r="W9" s="1">
        <v>0.48399999999999999</v>
      </c>
      <c r="X9" s="32">
        <v>160</v>
      </c>
      <c r="Y9" s="1">
        <v>0.30199999999999999</v>
      </c>
      <c r="Z9" s="32">
        <v>13510</v>
      </c>
      <c r="AA9" s="1">
        <v>0.68100000000000005</v>
      </c>
      <c r="AB9" s="32">
        <v>12230</v>
      </c>
      <c r="AC9" s="1">
        <v>0.71699999999999997</v>
      </c>
      <c r="AD9" s="32">
        <v>990</v>
      </c>
      <c r="AE9" s="1">
        <v>0.47499999999999998</v>
      </c>
      <c r="AF9" s="32">
        <v>270</v>
      </c>
      <c r="AG9" s="1">
        <v>0.4</v>
      </c>
    </row>
    <row r="10" spans="1:33">
      <c r="A10" s="24" t="s">
        <v>105</v>
      </c>
      <c r="B10" s="32">
        <v>9960</v>
      </c>
      <c r="C10" s="1">
        <v>0.55800000000000005</v>
      </c>
      <c r="D10" s="32">
        <v>9480</v>
      </c>
      <c r="E10" s="1">
        <v>0.66400000000000003</v>
      </c>
      <c r="F10" s="32">
        <v>390</v>
      </c>
      <c r="G10" s="1">
        <v>0.214</v>
      </c>
      <c r="H10" s="32">
        <v>50</v>
      </c>
      <c r="I10" s="1">
        <v>3.1E-2</v>
      </c>
      <c r="J10" s="32">
        <v>8940</v>
      </c>
      <c r="K10" s="1">
        <v>0.58599999999999997</v>
      </c>
      <c r="L10" s="32">
        <v>8380</v>
      </c>
      <c r="M10" s="1">
        <v>0.64800000000000002</v>
      </c>
      <c r="N10" s="32">
        <v>480</v>
      </c>
      <c r="O10" s="1">
        <v>0.29699999999999999</v>
      </c>
      <c r="P10" s="32">
        <v>50</v>
      </c>
      <c r="Q10" s="1">
        <v>8.3000000000000004E-2</v>
      </c>
      <c r="R10" s="32">
        <v>9930</v>
      </c>
      <c r="S10" s="1">
        <v>0.64800000000000002</v>
      </c>
      <c r="T10" s="32">
        <v>9290</v>
      </c>
      <c r="U10" s="1">
        <v>0.70599999999999996</v>
      </c>
      <c r="V10" s="32">
        <v>600</v>
      </c>
      <c r="W10" s="1">
        <v>0.377</v>
      </c>
      <c r="X10" s="32">
        <v>30</v>
      </c>
      <c r="Y10" s="1">
        <v>5.6000000000000001E-2</v>
      </c>
      <c r="Z10" s="32">
        <v>12440</v>
      </c>
      <c r="AA10" s="1">
        <v>0.627</v>
      </c>
      <c r="AB10" s="32">
        <v>11580</v>
      </c>
      <c r="AC10" s="1">
        <v>0.67900000000000005</v>
      </c>
      <c r="AD10" s="32">
        <v>770</v>
      </c>
      <c r="AE10" s="1">
        <v>0.373</v>
      </c>
      <c r="AF10" s="32">
        <v>70</v>
      </c>
      <c r="AG10" s="1">
        <v>0.104</v>
      </c>
    </row>
    <row r="11" spans="1:33">
      <c r="A11" s="24" t="s">
        <v>106</v>
      </c>
      <c r="B11" s="32">
        <v>6440</v>
      </c>
      <c r="C11" s="1">
        <v>0.36099999999999999</v>
      </c>
      <c r="D11" s="32">
        <v>4400</v>
      </c>
      <c r="E11" s="1">
        <v>0.308</v>
      </c>
      <c r="F11" s="32">
        <v>950</v>
      </c>
      <c r="G11" s="1">
        <v>0.52</v>
      </c>
      <c r="H11" s="32">
        <v>1090</v>
      </c>
      <c r="I11" s="1">
        <v>0.63700000000000001</v>
      </c>
      <c r="J11" s="32">
        <v>4690</v>
      </c>
      <c r="K11" s="1">
        <v>0.308</v>
      </c>
      <c r="L11" s="32">
        <v>3930</v>
      </c>
      <c r="M11" s="1">
        <v>0.30399999999999999</v>
      </c>
      <c r="N11" s="32">
        <v>560</v>
      </c>
      <c r="O11" s="1">
        <v>0.34200000000000003</v>
      </c>
      <c r="P11" s="32">
        <v>190</v>
      </c>
      <c r="Q11" s="1">
        <v>0.30099999999999999</v>
      </c>
      <c r="R11" s="32">
        <v>3940</v>
      </c>
      <c r="S11" s="1">
        <v>0.25700000000000001</v>
      </c>
      <c r="T11" s="32">
        <v>3360</v>
      </c>
      <c r="U11" s="1">
        <v>0.25600000000000001</v>
      </c>
      <c r="V11" s="32">
        <v>450</v>
      </c>
      <c r="W11" s="1">
        <v>0.28000000000000003</v>
      </c>
      <c r="X11" s="32">
        <v>130</v>
      </c>
      <c r="Y11" s="1">
        <v>0.24299999999999999</v>
      </c>
      <c r="Z11" s="32">
        <v>5910</v>
      </c>
      <c r="AA11" s="1">
        <v>0.29799999999999999</v>
      </c>
      <c r="AB11" s="32">
        <v>5000</v>
      </c>
      <c r="AC11" s="1">
        <v>0.29299999999999998</v>
      </c>
      <c r="AD11" s="32">
        <v>730</v>
      </c>
      <c r="AE11" s="1">
        <v>0.35099999999999998</v>
      </c>
      <c r="AF11" s="32">
        <v>180</v>
      </c>
      <c r="AG11" s="1">
        <v>0.25600000000000001</v>
      </c>
    </row>
    <row r="12" spans="1:33">
      <c r="A12" s="24" t="s">
        <v>143</v>
      </c>
      <c r="B12" s="32">
        <v>3240</v>
      </c>
      <c r="C12" s="1">
        <v>0.182</v>
      </c>
      <c r="D12" s="32">
        <v>3060</v>
      </c>
      <c r="E12" s="1">
        <v>0.214</v>
      </c>
      <c r="F12" s="32">
        <v>140</v>
      </c>
      <c r="G12" s="1">
        <v>7.9000000000000001E-2</v>
      </c>
      <c r="H12" s="32">
        <v>40</v>
      </c>
      <c r="I12" s="1">
        <v>2.3E-2</v>
      </c>
      <c r="J12" s="32">
        <v>2590</v>
      </c>
      <c r="K12" s="1">
        <v>0.17</v>
      </c>
      <c r="L12" s="32">
        <v>2390</v>
      </c>
      <c r="M12" s="1">
        <v>0.185</v>
      </c>
      <c r="N12" s="32">
        <v>170</v>
      </c>
      <c r="O12" s="1">
        <v>0.104</v>
      </c>
      <c r="P12" s="32">
        <v>20</v>
      </c>
      <c r="Q12" s="1">
        <v>3.1E-2</v>
      </c>
      <c r="R12" s="32">
        <v>2580</v>
      </c>
      <c r="S12" s="1">
        <v>0.16800000000000001</v>
      </c>
      <c r="T12" s="32">
        <v>2380</v>
      </c>
      <c r="U12" s="1">
        <v>0.18099999999999999</v>
      </c>
      <c r="V12" s="32">
        <v>180</v>
      </c>
      <c r="W12" s="1">
        <v>0.11</v>
      </c>
      <c r="X12" s="32">
        <v>20</v>
      </c>
      <c r="Y12" s="1">
        <v>3.6999999999999998E-2</v>
      </c>
      <c r="Z12" s="32">
        <v>3710</v>
      </c>
      <c r="AA12" s="1">
        <v>0.187</v>
      </c>
      <c r="AB12" s="32">
        <v>3370</v>
      </c>
      <c r="AC12" s="1">
        <v>0.19800000000000001</v>
      </c>
      <c r="AD12" s="32">
        <v>300</v>
      </c>
      <c r="AE12" s="1">
        <v>0.14299999999999999</v>
      </c>
      <c r="AF12" s="32">
        <v>50</v>
      </c>
      <c r="AG12" s="1">
        <v>6.9000000000000006E-2</v>
      </c>
    </row>
    <row r="13" spans="1:33">
      <c r="A13" s="24" t="s">
        <v>107</v>
      </c>
      <c r="B13" s="32">
        <v>1580</v>
      </c>
      <c r="C13" s="1">
        <v>8.7999999999999995E-2</v>
      </c>
      <c r="D13" s="32">
        <v>1200</v>
      </c>
      <c r="E13" s="1">
        <v>8.4000000000000005E-2</v>
      </c>
      <c r="F13" s="32">
        <v>190</v>
      </c>
      <c r="G13" s="1">
        <v>0.107</v>
      </c>
      <c r="H13" s="32">
        <v>190</v>
      </c>
      <c r="I13" s="1">
        <v>0.108</v>
      </c>
      <c r="J13" s="32">
        <v>1490</v>
      </c>
      <c r="K13" s="1">
        <v>9.7000000000000003E-2</v>
      </c>
      <c r="L13" s="32">
        <v>1080</v>
      </c>
      <c r="M13" s="1">
        <v>8.4000000000000005E-2</v>
      </c>
      <c r="N13" s="32">
        <v>240</v>
      </c>
      <c r="O13" s="1">
        <v>0.14499999999999999</v>
      </c>
      <c r="P13" s="32">
        <v>170</v>
      </c>
      <c r="Q13" s="1">
        <v>0.26200000000000001</v>
      </c>
      <c r="R13" s="32">
        <v>1850</v>
      </c>
      <c r="S13" s="1">
        <v>0.121</v>
      </c>
      <c r="T13" s="32">
        <v>1360</v>
      </c>
      <c r="U13" s="1">
        <v>0.104</v>
      </c>
      <c r="V13" s="32">
        <v>310</v>
      </c>
      <c r="W13" s="1">
        <v>0.19500000000000001</v>
      </c>
      <c r="X13" s="32">
        <v>180</v>
      </c>
      <c r="Y13" s="1">
        <v>0.33400000000000002</v>
      </c>
      <c r="Z13" s="32">
        <v>2490</v>
      </c>
      <c r="AA13" s="1">
        <v>0.125</v>
      </c>
      <c r="AB13" s="32">
        <v>1930</v>
      </c>
      <c r="AC13" s="1">
        <v>0.113</v>
      </c>
      <c r="AD13" s="32">
        <v>350</v>
      </c>
      <c r="AE13" s="1">
        <v>0.16900000000000001</v>
      </c>
      <c r="AF13" s="32">
        <v>200</v>
      </c>
      <c r="AG13" s="1">
        <v>0.29699999999999999</v>
      </c>
    </row>
    <row r="14" spans="1:33">
      <c r="A14" s="25" t="s">
        <v>79</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row>
    <row r="15" spans="1:33">
      <c r="A15" s="25" t="s">
        <v>109</v>
      </c>
    </row>
    <row r="16" spans="1:33">
      <c r="A16" s="74" t="s">
        <v>21</v>
      </c>
    </row>
    <row r="17" spans="1:1">
      <c r="A17" s="25" t="s">
        <v>108</v>
      </c>
    </row>
  </sheetData>
  <mergeCells count="21">
    <mergeCell ref="Z5:AG5"/>
    <mergeCell ref="B6:C6"/>
    <mergeCell ref="D6:E6"/>
    <mergeCell ref="F6:G6"/>
    <mergeCell ref="H6:I6"/>
    <mergeCell ref="J6:K6"/>
    <mergeCell ref="V6:W6"/>
    <mergeCell ref="Z6:AA6"/>
    <mergeCell ref="AB6:AC6"/>
    <mergeCell ref="AD6:AE6"/>
    <mergeCell ref="AF6:AG6"/>
    <mergeCell ref="A5:A7"/>
    <mergeCell ref="B5:I5"/>
    <mergeCell ref="J5:Q5"/>
    <mergeCell ref="R5:Y5"/>
    <mergeCell ref="L6:M6"/>
    <mergeCell ref="N6:O6"/>
    <mergeCell ref="P6:Q6"/>
    <mergeCell ref="R6:S6"/>
    <mergeCell ref="T6:U6"/>
    <mergeCell ref="X6:Y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G19"/>
  <sheetViews>
    <sheetView workbookViewId="0">
      <pane xSplit="1" topLeftCell="X1" activePane="topRight" state="frozen"/>
      <selection pane="topRight" activeCell="A2" sqref="A2"/>
    </sheetView>
  </sheetViews>
  <sheetFormatPr baseColWidth="10" defaultColWidth="11.453125" defaultRowHeight="14.5"/>
  <cols>
    <col min="1" max="1" width="97.26953125" style="4" customWidth="1"/>
    <col min="2" max="16384" width="11.453125" style="4"/>
  </cols>
  <sheetData>
    <row r="1" spans="1:33">
      <c r="A1" s="112" t="s">
        <v>158</v>
      </c>
      <c r="B1" s="115"/>
      <c r="C1" s="115"/>
      <c r="D1" s="115"/>
      <c r="E1" s="115"/>
      <c r="F1" s="2"/>
      <c r="G1" s="2"/>
    </row>
    <row r="2" spans="1:33">
      <c r="A2" s="40"/>
    </row>
    <row r="3" spans="1:33">
      <c r="A3" s="113" t="s">
        <v>93</v>
      </c>
    </row>
    <row r="4" spans="1:33">
      <c r="A4" s="40"/>
    </row>
    <row r="5" spans="1:33">
      <c r="A5" s="31"/>
      <c r="B5" s="171">
        <v>2019</v>
      </c>
      <c r="C5" s="172"/>
      <c r="D5" s="172"/>
      <c r="E5" s="172"/>
      <c r="F5" s="172"/>
      <c r="G5" s="172"/>
      <c r="H5" s="172"/>
      <c r="I5" s="172"/>
      <c r="J5" s="171">
        <v>2020</v>
      </c>
      <c r="K5" s="172"/>
      <c r="L5" s="172"/>
      <c r="M5" s="172"/>
      <c r="N5" s="172"/>
      <c r="O5" s="172"/>
      <c r="P5" s="172"/>
      <c r="Q5" s="172"/>
      <c r="R5" s="171">
        <v>2021</v>
      </c>
      <c r="S5" s="172"/>
      <c r="T5" s="172"/>
      <c r="U5" s="172"/>
      <c r="V5" s="172"/>
      <c r="W5" s="172"/>
      <c r="X5" s="172"/>
      <c r="Y5" s="172"/>
      <c r="Z5" s="171">
        <v>2022</v>
      </c>
      <c r="AA5" s="172"/>
      <c r="AB5" s="172"/>
      <c r="AC5" s="172"/>
      <c r="AD5" s="172"/>
      <c r="AE5" s="172"/>
      <c r="AF5" s="172"/>
      <c r="AG5" s="173"/>
    </row>
    <row r="6" spans="1:33" ht="26.25" customHeight="1">
      <c r="A6" s="116"/>
      <c r="B6" s="178" t="s">
        <v>102</v>
      </c>
      <c r="C6" s="179"/>
      <c r="D6" s="178" t="s">
        <v>26</v>
      </c>
      <c r="E6" s="179"/>
      <c r="F6" s="178" t="s">
        <v>103</v>
      </c>
      <c r="G6" s="179"/>
      <c r="H6" s="178" t="s">
        <v>99</v>
      </c>
      <c r="I6" s="179"/>
      <c r="J6" s="178" t="s">
        <v>102</v>
      </c>
      <c r="K6" s="179"/>
      <c r="L6" s="178" t="s">
        <v>26</v>
      </c>
      <c r="M6" s="179"/>
      <c r="N6" s="178" t="s">
        <v>103</v>
      </c>
      <c r="O6" s="179"/>
      <c r="P6" s="178" t="s">
        <v>99</v>
      </c>
      <c r="Q6" s="179"/>
      <c r="R6" s="178" t="s">
        <v>102</v>
      </c>
      <c r="S6" s="179"/>
      <c r="T6" s="178" t="s">
        <v>26</v>
      </c>
      <c r="U6" s="179"/>
      <c r="V6" s="178" t="s">
        <v>103</v>
      </c>
      <c r="W6" s="179"/>
      <c r="X6" s="178" t="s">
        <v>99</v>
      </c>
      <c r="Y6" s="179"/>
      <c r="Z6" s="178" t="s">
        <v>102</v>
      </c>
      <c r="AA6" s="179"/>
      <c r="AB6" s="178" t="s">
        <v>26</v>
      </c>
      <c r="AC6" s="179"/>
      <c r="AD6" s="178" t="s">
        <v>103</v>
      </c>
      <c r="AE6" s="179"/>
      <c r="AF6" s="178" t="s">
        <v>99</v>
      </c>
      <c r="AG6" s="179"/>
    </row>
    <row r="7" spans="1:33" ht="29">
      <c r="A7" s="116"/>
      <c r="B7" s="57" t="s">
        <v>31</v>
      </c>
      <c r="C7" s="57" t="s">
        <v>32</v>
      </c>
      <c r="D7" s="57" t="s">
        <v>31</v>
      </c>
      <c r="E7" s="57" t="s">
        <v>32</v>
      </c>
      <c r="F7" s="57" t="s">
        <v>31</v>
      </c>
      <c r="G7" s="57" t="s">
        <v>32</v>
      </c>
      <c r="H7" s="57" t="s">
        <v>31</v>
      </c>
      <c r="I7" s="57" t="s">
        <v>32</v>
      </c>
      <c r="J7" s="57" t="s">
        <v>31</v>
      </c>
      <c r="K7" s="57" t="s">
        <v>32</v>
      </c>
      <c r="L7" s="57" t="s">
        <v>31</v>
      </c>
      <c r="M7" s="57" t="s">
        <v>32</v>
      </c>
      <c r="N7" s="57" t="s">
        <v>31</v>
      </c>
      <c r="O7" s="57" t="s">
        <v>32</v>
      </c>
      <c r="P7" s="57" t="s">
        <v>31</v>
      </c>
      <c r="Q7" s="57" t="s">
        <v>32</v>
      </c>
      <c r="R7" s="57" t="s">
        <v>31</v>
      </c>
      <c r="S7" s="57" t="s">
        <v>32</v>
      </c>
      <c r="T7" s="57" t="s">
        <v>31</v>
      </c>
      <c r="U7" s="57" t="s">
        <v>32</v>
      </c>
      <c r="V7" s="57" t="s">
        <v>31</v>
      </c>
      <c r="W7" s="57" t="s">
        <v>32</v>
      </c>
      <c r="X7" s="57" t="s">
        <v>31</v>
      </c>
      <c r="Y7" s="57" t="s">
        <v>32</v>
      </c>
      <c r="Z7" s="57" t="s">
        <v>31</v>
      </c>
      <c r="AA7" s="57" t="s">
        <v>32</v>
      </c>
      <c r="AB7" s="57" t="s">
        <v>31</v>
      </c>
      <c r="AC7" s="57" t="s">
        <v>32</v>
      </c>
      <c r="AD7" s="57" t="s">
        <v>31</v>
      </c>
      <c r="AE7" s="57" t="s">
        <v>32</v>
      </c>
      <c r="AF7" s="57" t="s">
        <v>31</v>
      </c>
      <c r="AG7" s="57" t="s">
        <v>32</v>
      </c>
    </row>
    <row r="8" spans="1:33">
      <c r="A8" s="128" t="s">
        <v>71</v>
      </c>
      <c r="B8" s="129">
        <v>3040</v>
      </c>
      <c r="C8" s="130"/>
      <c r="D8" s="129">
        <v>2400</v>
      </c>
      <c r="E8" s="130"/>
      <c r="F8" s="100">
        <v>440</v>
      </c>
      <c r="G8" s="130"/>
      <c r="H8" s="100">
        <v>180</v>
      </c>
      <c r="I8" s="130"/>
      <c r="J8" s="129">
        <v>3810</v>
      </c>
      <c r="K8" s="130"/>
      <c r="L8" s="129">
        <v>2860</v>
      </c>
      <c r="M8" s="130"/>
      <c r="N8" s="100">
        <v>670</v>
      </c>
      <c r="O8" s="130"/>
      <c r="P8" s="100">
        <v>270</v>
      </c>
      <c r="Q8" s="130"/>
      <c r="R8" s="129">
        <v>6070</v>
      </c>
      <c r="S8" s="130"/>
      <c r="T8" s="129">
        <v>4560</v>
      </c>
      <c r="U8" s="130"/>
      <c r="V8" s="100">
        <v>1140</v>
      </c>
      <c r="W8" s="130"/>
      <c r="X8" s="100">
        <v>360</v>
      </c>
      <c r="Y8" s="130"/>
      <c r="Z8" s="129">
        <v>5900</v>
      </c>
      <c r="AA8" s="130"/>
      <c r="AB8" s="129">
        <v>4210</v>
      </c>
      <c r="AC8" s="130"/>
      <c r="AD8" s="100">
        <v>1230</v>
      </c>
      <c r="AE8" s="130"/>
      <c r="AF8" s="100">
        <v>460</v>
      </c>
      <c r="AG8" s="130"/>
    </row>
    <row r="9" spans="1:33">
      <c r="A9" s="24" t="s">
        <v>110</v>
      </c>
      <c r="B9" s="32">
        <v>1180</v>
      </c>
      <c r="C9" s="1">
        <v>0.38700000000000001</v>
      </c>
      <c r="D9" s="32">
        <v>960</v>
      </c>
      <c r="E9" s="1">
        <v>0.39800000000000002</v>
      </c>
      <c r="F9" s="32">
        <v>160</v>
      </c>
      <c r="G9" s="1">
        <v>0.36499999999999999</v>
      </c>
      <c r="H9" s="32">
        <v>50</v>
      </c>
      <c r="I9" s="1">
        <v>0.29799999999999999</v>
      </c>
      <c r="J9" s="32">
        <v>1980</v>
      </c>
      <c r="K9" s="1">
        <v>0.51900000000000002</v>
      </c>
      <c r="L9" s="32">
        <v>1540</v>
      </c>
      <c r="M9" s="1">
        <v>0.53900000000000003</v>
      </c>
      <c r="N9" s="32">
        <v>350</v>
      </c>
      <c r="O9" s="1">
        <v>0.52400000000000002</v>
      </c>
      <c r="P9" s="32">
        <v>80</v>
      </c>
      <c r="Q9" s="1">
        <v>0.30599999999999999</v>
      </c>
      <c r="R9" s="32">
        <v>4070</v>
      </c>
      <c r="S9" s="1">
        <v>0.67100000000000004</v>
      </c>
      <c r="T9" s="32">
        <v>3070</v>
      </c>
      <c r="U9" s="1">
        <v>0.67400000000000004</v>
      </c>
      <c r="V9" s="32">
        <v>830</v>
      </c>
      <c r="W9" s="1">
        <v>0.73199999999999998</v>
      </c>
      <c r="X9" s="32">
        <v>150</v>
      </c>
      <c r="Y9" s="1">
        <v>0.42499999999999999</v>
      </c>
      <c r="Z9" s="32">
        <v>3660</v>
      </c>
      <c r="AA9" s="1">
        <v>0.62</v>
      </c>
      <c r="AB9" s="32">
        <v>2660</v>
      </c>
      <c r="AC9" s="1">
        <v>0.63300000000000001</v>
      </c>
      <c r="AD9" s="32">
        <v>840</v>
      </c>
      <c r="AE9" s="1">
        <v>0.68500000000000005</v>
      </c>
      <c r="AF9" s="32">
        <v>150</v>
      </c>
      <c r="AG9" s="1">
        <v>0.32500000000000001</v>
      </c>
    </row>
    <row r="10" spans="1:33">
      <c r="A10" s="24" t="s">
        <v>111</v>
      </c>
      <c r="B10" s="32">
        <v>11440</v>
      </c>
      <c r="C10" s="1">
        <v>0.375</v>
      </c>
      <c r="D10" s="32">
        <v>790</v>
      </c>
      <c r="E10" s="1">
        <v>0.32900000000000001</v>
      </c>
      <c r="F10" s="32">
        <v>210</v>
      </c>
      <c r="G10" s="1">
        <v>0.46500000000000002</v>
      </c>
      <c r="H10" s="32">
        <v>140</v>
      </c>
      <c r="I10" s="1">
        <v>0.75700000000000001</v>
      </c>
      <c r="J10" s="32">
        <v>1070</v>
      </c>
      <c r="K10" s="1">
        <v>0.28000000000000003</v>
      </c>
      <c r="L10" s="32">
        <v>680</v>
      </c>
      <c r="M10" s="1">
        <v>0.23899999999999999</v>
      </c>
      <c r="N10" s="32">
        <v>210</v>
      </c>
      <c r="O10" s="1">
        <v>0.311</v>
      </c>
      <c r="P10" s="32">
        <v>170</v>
      </c>
      <c r="Q10" s="1">
        <v>0.64900000000000002</v>
      </c>
      <c r="R10" s="32">
        <v>1550</v>
      </c>
      <c r="S10" s="1">
        <v>0.255</v>
      </c>
      <c r="T10" s="32">
        <v>1030</v>
      </c>
      <c r="U10" s="1">
        <v>0.22600000000000001</v>
      </c>
      <c r="V10" s="32">
        <v>290</v>
      </c>
      <c r="W10" s="1">
        <v>0.25800000000000001</v>
      </c>
      <c r="X10" s="32">
        <v>220</v>
      </c>
      <c r="Y10" s="1">
        <v>0.622</v>
      </c>
      <c r="Z10" s="32">
        <v>1730</v>
      </c>
      <c r="AA10" s="1">
        <v>0.29299999999999998</v>
      </c>
      <c r="AB10" s="32">
        <v>1040</v>
      </c>
      <c r="AC10" s="1">
        <v>0.247</v>
      </c>
      <c r="AD10" s="32">
        <v>380</v>
      </c>
      <c r="AE10" s="1">
        <v>0.309</v>
      </c>
      <c r="AF10" s="32">
        <v>310</v>
      </c>
      <c r="AG10" s="1">
        <v>0.66200000000000003</v>
      </c>
    </row>
    <row r="11" spans="1:33">
      <c r="A11" s="24" t="s">
        <v>112</v>
      </c>
      <c r="B11" s="32">
        <v>1050</v>
      </c>
      <c r="C11" s="1">
        <v>0.34699999999999998</v>
      </c>
      <c r="D11" s="32">
        <v>890</v>
      </c>
      <c r="E11" s="1">
        <v>0.371</v>
      </c>
      <c r="F11" s="32">
        <v>140</v>
      </c>
      <c r="G11" s="1">
        <v>0.308</v>
      </c>
      <c r="H11" s="32" t="s">
        <v>36</v>
      </c>
      <c r="I11" s="32" t="s">
        <v>36</v>
      </c>
      <c r="J11" s="32">
        <v>2480</v>
      </c>
      <c r="K11" s="1">
        <v>0.64900000000000002</v>
      </c>
      <c r="L11" s="32">
        <v>1910</v>
      </c>
      <c r="M11" s="1">
        <v>0.67</v>
      </c>
      <c r="N11" s="32">
        <v>450</v>
      </c>
      <c r="O11" s="1">
        <v>0.66700000000000004</v>
      </c>
      <c r="P11" s="32">
        <v>100</v>
      </c>
      <c r="Q11" s="1">
        <v>0.38100000000000001</v>
      </c>
      <c r="R11" s="32">
        <v>710</v>
      </c>
      <c r="S11" s="1">
        <v>0.11600000000000001</v>
      </c>
      <c r="T11" s="32">
        <v>600</v>
      </c>
      <c r="U11" s="1">
        <v>0.13300000000000001</v>
      </c>
      <c r="V11" s="32">
        <v>80</v>
      </c>
      <c r="W11" s="1">
        <v>7.0999999999999994E-2</v>
      </c>
      <c r="X11" s="32" t="s">
        <v>36</v>
      </c>
      <c r="Y11" s="32" t="s">
        <v>36</v>
      </c>
      <c r="Z11" s="32">
        <v>800</v>
      </c>
      <c r="AA11" s="1">
        <v>0.13500000000000001</v>
      </c>
      <c r="AB11" s="32">
        <v>660</v>
      </c>
      <c r="AC11" s="1">
        <v>0.158</v>
      </c>
      <c r="AD11" s="32">
        <v>100</v>
      </c>
      <c r="AE11" s="1">
        <v>7.8E-2</v>
      </c>
      <c r="AF11" s="32">
        <v>40</v>
      </c>
      <c r="AG11" s="1">
        <v>0.08</v>
      </c>
    </row>
    <row r="12" spans="1:33">
      <c r="A12" s="24" t="s">
        <v>113</v>
      </c>
      <c r="B12" s="32">
        <v>300</v>
      </c>
      <c r="C12" s="1">
        <v>9.9000000000000005E-2</v>
      </c>
      <c r="D12" s="32">
        <v>270</v>
      </c>
      <c r="E12" s="1">
        <v>0.113</v>
      </c>
      <c r="F12" s="32">
        <v>30</v>
      </c>
      <c r="G12" s="1">
        <v>6.0999999999999999E-2</v>
      </c>
      <c r="H12" s="32" t="s">
        <v>36</v>
      </c>
      <c r="I12" s="32" t="s">
        <v>36</v>
      </c>
      <c r="J12" s="32">
        <v>220</v>
      </c>
      <c r="K12" s="1">
        <v>5.8999999999999997E-2</v>
      </c>
      <c r="L12" s="32">
        <v>200</v>
      </c>
      <c r="M12" s="1">
        <v>6.8000000000000005E-2</v>
      </c>
      <c r="N12" s="32">
        <v>30</v>
      </c>
      <c r="O12" s="1">
        <v>3.9E-2</v>
      </c>
      <c r="P12" s="32" t="s">
        <v>36</v>
      </c>
      <c r="Q12" s="32" t="s">
        <v>36</v>
      </c>
      <c r="R12" s="32">
        <v>280</v>
      </c>
      <c r="S12" s="1">
        <v>4.5999999999999999E-2</v>
      </c>
      <c r="T12" s="32">
        <v>240</v>
      </c>
      <c r="U12" s="1">
        <v>5.2999999999999999E-2</v>
      </c>
      <c r="V12" s="32">
        <v>40</v>
      </c>
      <c r="W12" s="1">
        <v>3.3000000000000002E-2</v>
      </c>
      <c r="X12" s="32" t="s">
        <v>36</v>
      </c>
      <c r="Y12" s="32" t="s">
        <v>36</v>
      </c>
      <c r="Z12" s="32">
        <v>340</v>
      </c>
      <c r="AA12" s="1">
        <v>5.7000000000000002E-2</v>
      </c>
      <c r="AB12" s="32">
        <v>290</v>
      </c>
      <c r="AC12" s="1">
        <v>6.9000000000000006E-2</v>
      </c>
      <c r="AD12" s="32">
        <v>40</v>
      </c>
      <c r="AE12" s="1">
        <v>3.5000000000000003E-2</v>
      </c>
      <c r="AF12" s="32" t="s">
        <v>36</v>
      </c>
      <c r="AG12" s="1" t="s">
        <v>36</v>
      </c>
    </row>
    <row r="13" spans="1:33">
      <c r="A13" s="24" t="s">
        <v>114</v>
      </c>
      <c r="B13" s="32">
        <v>70</v>
      </c>
      <c r="C13" s="1">
        <v>2.4E-2</v>
      </c>
      <c r="D13" s="32">
        <v>70</v>
      </c>
      <c r="E13" s="1">
        <v>2.8000000000000001E-2</v>
      </c>
      <c r="F13" s="32" t="s">
        <v>36</v>
      </c>
      <c r="G13" s="32" t="s">
        <v>36</v>
      </c>
      <c r="H13" s="32" t="s">
        <v>36</v>
      </c>
      <c r="I13" s="32" t="s">
        <v>36</v>
      </c>
      <c r="J13" s="32">
        <v>60</v>
      </c>
      <c r="K13" s="1">
        <v>1.6E-2</v>
      </c>
      <c r="L13" s="32">
        <v>60</v>
      </c>
      <c r="M13" s="1">
        <v>0.02</v>
      </c>
      <c r="N13" s="32" t="s">
        <v>36</v>
      </c>
      <c r="O13" s="32" t="s">
        <v>36</v>
      </c>
      <c r="P13" s="32" t="s">
        <v>36</v>
      </c>
      <c r="Q13" s="32" t="s">
        <v>36</v>
      </c>
      <c r="R13" s="32">
        <v>100</v>
      </c>
      <c r="S13" s="1">
        <v>1.6E-2</v>
      </c>
      <c r="T13" s="32">
        <v>90</v>
      </c>
      <c r="U13" s="1">
        <v>0.02</v>
      </c>
      <c r="V13" s="32" t="s">
        <v>36</v>
      </c>
      <c r="W13" s="32" t="s">
        <v>36</v>
      </c>
      <c r="X13" s="32" t="s">
        <v>36</v>
      </c>
      <c r="Y13" s="32" t="s">
        <v>36</v>
      </c>
      <c r="Z13" s="32">
        <v>90</v>
      </c>
      <c r="AA13" s="1">
        <v>1.4999999999999999E-2</v>
      </c>
      <c r="AB13" s="32">
        <v>80</v>
      </c>
      <c r="AC13" s="1">
        <v>1.7999999999999999E-2</v>
      </c>
      <c r="AD13" s="32" t="s">
        <v>36</v>
      </c>
      <c r="AE13" s="1" t="s">
        <v>36</v>
      </c>
      <c r="AF13" s="32" t="s">
        <v>36</v>
      </c>
      <c r="AG13" s="1" t="s">
        <v>36</v>
      </c>
    </row>
    <row r="14" spans="1:33">
      <c r="A14" s="24" t="s">
        <v>115</v>
      </c>
      <c r="B14" s="32">
        <v>40</v>
      </c>
      <c r="C14" s="1">
        <v>1.2999999999999999E-2</v>
      </c>
      <c r="D14" s="32">
        <v>40</v>
      </c>
      <c r="E14" s="1">
        <v>1.4999999999999999E-2</v>
      </c>
      <c r="F14" s="32" t="s">
        <v>36</v>
      </c>
      <c r="G14" s="32" t="s">
        <v>36</v>
      </c>
      <c r="H14" s="32" t="s">
        <v>36</v>
      </c>
      <c r="I14" s="32" t="s">
        <v>36</v>
      </c>
      <c r="J14" s="32">
        <v>40</v>
      </c>
      <c r="K14" s="1">
        <v>1.0999999999999999E-2</v>
      </c>
      <c r="L14" s="32">
        <v>40</v>
      </c>
      <c r="M14" s="1">
        <v>1.2999999999999999E-2</v>
      </c>
      <c r="N14" s="32" t="s">
        <v>36</v>
      </c>
      <c r="O14" s="32" t="s">
        <v>36</v>
      </c>
      <c r="P14" s="32" t="s">
        <v>36</v>
      </c>
      <c r="Q14" s="32" t="s">
        <v>36</v>
      </c>
      <c r="R14" s="32">
        <v>50</v>
      </c>
      <c r="S14" s="1">
        <v>8.0000000000000002E-3</v>
      </c>
      <c r="T14" s="32">
        <v>40</v>
      </c>
      <c r="U14" s="1">
        <v>8.9999999999999993E-3</v>
      </c>
      <c r="V14" s="32" t="s">
        <v>36</v>
      </c>
      <c r="W14" s="32" t="s">
        <v>36</v>
      </c>
      <c r="X14" s="32" t="s">
        <v>36</v>
      </c>
      <c r="Y14" s="32" t="s">
        <v>36</v>
      </c>
      <c r="Z14" s="32">
        <v>60</v>
      </c>
      <c r="AA14" s="1">
        <v>0.01</v>
      </c>
      <c r="AB14" s="32">
        <v>50</v>
      </c>
      <c r="AC14" s="1">
        <v>1.2E-2</v>
      </c>
      <c r="AD14" s="32" t="s">
        <v>36</v>
      </c>
      <c r="AE14" s="1" t="s">
        <v>36</v>
      </c>
      <c r="AF14" s="32" t="s">
        <v>36</v>
      </c>
      <c r="AG14" s="1" t="s">
        <v>36</v>
      </c>
    </row>
    <row r="15" spans="1:33">
      <c r="A15" s="12" t="s">
        <v>90</v>
      </c>
      <c r="B15" s="71"/>
      <c r="C15" s="71"/>
      <c r="D15" s="71"/>
      <c r="E15" s="71"/>
      <c r="F15" s="71"/>
      <c r="G15" s="71"/>
      <c r="H15" s="71"/>
      <c r="I15" s="71"/>
    </row>
    <row r="16" spans="1:33">
      <c r="A16" s="25" t="s">
        <v>118</v>
      </c>
    </row>
    <row r="17" spans="1:1">
      <c r="A17" s="25" t="s">
        <v>116</v>
      </c>
    </row>
    <row r="18" spans="1:1">
      <c r="A18" s="25" t="s">
        <v>21</v>
      </c>
    </row>
    <row r="19" spans="1:1">
      <c r="A19" s="25" t="s">
        <v>117</v>
      </c>
    </row>
  </sheetData>
  <mergeCells count="20">
    <mergeCell ref="P6:Q6"/>
    <mergeCell ref="R6:S6"/>
    <mergeCell ref="T6:U6"/>
    <mergeCell ref="V6:W6"/>
    <mergeCell ref="X6:Y6"/>
    <mergeCell ref="B5:I5"/>
    <mergeCell ref="J5:Q5"/>
    <mergeCell ref="R5:Y5"/>
    <mergeCell ref="Z5:AG5"/>
    <mergeCell ref="B6:C6"/>
    <mergeCell ref="D6:E6"/>
    <mergeCell ref="F6:G6"/>
    <mergeCell ref="H6:I6"/>
    <mergeCell ref="J6:K6"/>
    <mergeCell ref="L6:M6"/>
    <mergeCell ref="Z6:AA6"/>
    <mergeCell ref="AB6:AC6"/>
    <mergeCell ref="AD6:AE6"/>
    <mergeCell ref="AF6:AG6"/>
    <mergeCell ref="N6:O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9"/>
  <sheetViews>
    <sheetView workbookViewId="0">
      <selection activeCell="B33" sqref="B33"/>
    </sheetView>
  </sheetViews>
  <sheetFormatPr baseColWidth="10" defaultColWidth="11.453125" defaultRowHeight="14.5"/>
  <cols>
    <col min="1" max="1" width="36.1796875" style="4" customWidth="1"/>
    <col min="2" max="16384" width="11.453125" style="4"/>
  </cols>
  <sheetData>
    <row r="1" spans="1:14">
      <c r="A1" s="112" t="s">
        <v>159</v>
      </c>
      <c r="B1" s="111"/>
      <c r="C1" s="111"/>
      <c r="D1" s="111"/>
      <c r="E1" s="111"/>
      <c r="F1" s="2"/>
      <c r="G1" s="2"/>
    </row>
    <row r="2" spans="1:14">
      <c r="A2" s="2"/>
    </row>
    <row r="3" spans="1:14">
      <c r="A3" s="114" t="s">
        <v>93</v>
      </c>
    </row>
    <row r="4" spans="1:14">
      <c r="A4" s="105"/>
      <c r="B4" s="104"/>
    </row>
    <row r="5" spans="1:14">
      <c r="A5" s="117"/>
      <c r="B5" s="171">
        <v>2019</v>
      </c>
      <c r="C5" s="172"/>
      <c r="D5" s="171">
        <v>2020</v>
      </c>
      <c r="E5" s="172"/>
      <c r="F5" s="171">
        <v>2021</v>
      </c>
      <c r="G5" s="172"/>
      <c r="H5" s="171">
        <v>2022</v>
      </c>
      <c r="I5" s="173"/>
    </row>
    <row r="6" spans="1:14" ht="29">
      <c r="A6" s="131" t="s">
        <v>119</v>
      </c>
      <c r="B6" s="52" t="s">
        <v>31</v>
      </c>
      <c r="C6" s="52" t="s">
        <v>32</v>
      </c>
      <c r="D6" s="52" t="s">
        <v>31</v>
      </c>
      <c r="E6" s="52" t="s">
        <v>32</v>
      </c>
      <c r="F6" s="52" t="s">
        <v>31</v>
      </c>
      <c r="G6" s="52" t="s">
        <v>32</v>
      </c>
      <c r="H6" s="52" t="s">
        <v>31</v>
      </c>
      <c r="I6" s="52" t="s">
        <v>32</v>
      </c>
    </row>
    <row r="7" spans="1:14">
      <c r="A7" s="24" t="s">
        <v>26</v>
      </c>
      <c r="B7" s="32">
        <v>7910</v>
      </c>
      <c r="C7" s="1">
        <v>0.20178571428571429</v>
      </c>
      <c r="D7" s="32">
        <v>7460</v>
      </c>
      <c r="E7" s="1">
        <v>0.18324735937116188</v>
      </c>
      <c r="F7" s="32">
        <v>8770</v>
      </c>
      <c r="G7" s="1">
        <v>0.20995930093368445</v>
      </c>
      <c r="H7" s="32">
        <v>9710</v>
      </c>
      <c r="I7" s="1">
        <v>0.20100000000000001</v>
      </c>
    </row>
    <row r="8" spans="1:14">
      <c r="A8" s="24" t="s">
        <v>44</v>
      </c>
      <c r="B8" s="32">
        <v>1270</v>
      </c>
      <c r="C8" s="1">
        <v>3.2397959183673469E-2</v>
      </c>
      <c r="D8" s="32">
        <v>4820</v>
      </c>
      <c r="E8" s="1">
        <v>0.11839842790469172</v>
      </c>
      <c r="F8" s="32">
        <v>4830</v>
      </c>
      <c r="G8" s="1">
        <v>0.11563322959061527</v>
      </c>
      <c r="H8" s="32">
        <v>5210</v>
      </c>
      <c r="I8" s="1">
        <v>0.108</v>
      </c>
    </row>
    <row r="9" spans="1:14">
      <c r="A9" s="24" t="s">
        <v>45</v>
      </c>
      <c r="B9" s="32">
        <v>5700</v>
      </c>
      <c r="C9" s="1">
        <v>0.14540816326530612</v>
      </c>
      <c r="D9" s="32">
        <v>3580</v>
      </c>
      <c r="E9" s="1">
        <v>8.7939081306804223E-2</v>
      </c>
      <c r="F9" s="32">
        <v>4640</v>
      </c>
      <c r="G9" s="1">
        <v>0.11108451041417285</v>
      </c>
      <c r="H9" s="32">
        <v>5820</v>
      </c>
      <c r="I9" s="1">
        <v>0.121</v>
      </c>
    </row>
    <row r="10" spans="1:14">
      <c r="A10" s="24" t="s">
        <v>99</v>
      </c>
      <c r="B10" s="32">
        <v>18300</v>
      </c>
      <c r="C10" s="1">
        <v>0.46683673469387754</v>
      </c>
      <c r="D10" s="32">
        <v>18360</v>
      </c>
      <c r="E10" s="1">
        <v>0.45099484156226971</v>
      </c>
      <c r="F10" s="32">
        <v>15990</v>
      </c>
      <c r="G10" s="1">
        <v>0.38281062963849655</v>
      </c>
      <c r="H10" s="32">
        <v>18670</v>
      </c>
      <c r="I10" s="1">
        <v>0.38700000000000001</v>
      </c>
    </row>
    <row r="11" spans="1:14">
      <c r="A11" s="24" t="s">
        <v>120</v>
      </c>
      <c r="B11" s="32">
        <v>5440</v>
      </c>
      <c r="C11" s="1">
        <v>0.13877551020408163</v>
      </c>
      <c r="D11" s="32">
        <v>6140</v>
      </c>
      <c r="E11" s="1">
        <v>0.15082289363792681</v>
      </c>
      <c r="F11" s="32">
        <v>7190</v>
      </c>
      <c r="G11" s="1">
        <v>0.17213310988747904</v>
      </c>
      <c r="H11" s="32">
        <v>8410</v>
      </c>
      <c r="I11" s="1">
        <v>0.17399999999999999</v>
      </c>
      <c r="N11" s="23"/>
    </row>
    <row r="12" spans="1:14">
      <c r="A12" s="24" t="s">
        <v>121</v>
      </c>
      <c r="B12" s="32">
        <v>220</v>
      </c>
      <c r="C12" s="1">
        <v>5.6122448979591833E-3</v>
      </c>
      <c r="D12" s="32">
        <v>110</v>
      </c>
      <c r="E12" s="1">
        <v>2.702038811102923E-3</v>
      </c>
      <c r="F12" s="32">
        <v>180</v>
      </c>
      <c r="G12" s="1">
        <v>4.3093129039980848E-3</v>
      </c>
      <c r="H12" s="32">
        <v>210</v>
      </c>
      <c r="I12" s="1">
        <v>4.0000000000000001E-3</v>
      </c>
    </row>
    <row r="13" spans="1:14">
      <c r="A13" s="24" t="s">
        <v>62</v>
      </c>
      <c r="B13" s="32">
        <v>360</v>
      </c>
      <c r="C13" s="1">
        <v>9.1836734693877559E-3</v>
      </c>
      <c r="D13" s="32">
        <v>240</v>
      </c>
      <c r="E13" s="1">
        <v>5.8953574060427415E-3</v>
      </c>
      <c r="F13" s="32">
        <v>170</v>
      </c>
      <c r="G13" s="1">
        <v>4.0699066315537467E-3</v>
      </c>
      <c r="H13" s="32">
        <v>170</v>
      </c>
      <c r="I13" s="1">
        <v>4.0000000000000001E-3</v>
      </c>
    </row>
    <row r="14" spans="1:14">
      <c r="A14" s="132" t="s">
        <v>42</v>
      </c>
      <c r="B14" s="33">
        <v>39200</v>
      </c>
      <c r="C14" s="34">
        <v>1</v>
      </c>
      <c r="D14" s="33">
        <v>40710</v>
      </c>
      <c r="E14" s="34">
        <v>1</v>
      </c>
      <c r="F14" s="33">
        <v>41770</v>
      </c>
      <c r="G14" s="34">
        <v>1</v>
      </c>
      <c r="H14" s="33">
        <v>48200</v>
      </c>
      <c r="I14" s="34">
        <v>1</v>
      </c>
    </row>
    <row r="15" spans="1:14">
      <c r="A15" s="25" t="s">
        <v>91</v>
      </c>
    </row>
    <row r="16" spans="1:14">
      <c r="A16" s="25" t="s">
        <v>140</v>
      </c>
      <c r="B16" s="19"/>
      <c r="D16" s="19"/>
      <c r="F16" s="19"/>
    </row>
    <row r="17" spans="1:1">
      <c r="A17" s="77" t="s">
        <v>122</v>
      </c>
    </row>
    <row r="18" spans="1:1">
      <c r="A18" s="5" t="s">
        <v>21</v>
      </c>
    </row>
    <row r="19" spans="1:1">
      <c r="A19" s="25" t="s">
        <v>123</v>
      </c>
    </row>
  </sheetData>
  <mergeCells count="4">
    <mergeCell ref="B5:C5"/>
    <mergeCell ref="D5:E5"/>
    <mergeCell ref="F5:G5"/>
    <mergeCell ref="H5:I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O19"/>
  <sheetViews>
    <sheetView workbookViewId="0">
      <selection activeCell="A2" sqref="A2"/>
    </sheetView>
  </sheetViews>
  <sheetFormatPr baseColWidth="10" defaultColWidth="11.453125" defaultRowHeight="14.5"/>
  <cols>
    <col min="1" max="1" width="31.81640625" style="4" customWidth="1"/>
    <col min="2" max="2" width="11" style="4" bestFit="1" customWidth="1"/>
    <col min="3" max="16384" width="11.453125" style="4"/>
  </cols>
  <sheetData>
    <row r="1" spans="1:15">
      <c r="A1" s="40" t="s">
        <v>160</v>
      </c>
    </row>
    <row r="2" spans="1:15">
      <c r="A2" s="40"/>
    </row>
    <row r="3" spans="1:15">
      <c r="A3" s="114" t="s">
        <v>93</v>
      </c>
    </row>
    <row r="4" spans="1:15">
      <c r="A4" s="2"/>
    </row>
    <row r="5" spans="1:15">
      <c r="A5" s="118"/>
      <c r="B5" s="171">
        <v>2017</v>
      </c>
      <c r="C5" s="172"/>
      <c r="D5" s="171">
        <v>2018</v>
      </c>
      <c r="E5" s="172"/>
      <c r="F5" s="171">
        <v>2019</v>
      </c>
      <c r="G5" s="172"/>
      <c r="H5" s="171">
        <v>2020</v>
      </c>
      <c r="I5" s="172"/>
      <c r="J5" s="171">
        <v>2021</v>
      </c>
      <c r="K5" s="172"/>
      <c r="L5" s="171">
        <v>2022</v>
      </c>
      <c r="M5" s="173"/>
    </row>
    <row r="6" spans="1:15" ht="29">
      <c r="A6" s="119"/>
      <c r="B6" s="133" t="s">
        <v>31</v>
      </c>
      <c r="C6" s="102" t="s">
        <v>32</v>
      </c>
      <c r="D6" s="133" t="s">
        <v>31</v>
      </c>
      <c r="E6" s="102" t="s">
        <v>32</v>
      </c>
      <c r="F6" s="133" t="s">
        <v>31</v>
      </c>
      <c r="G6" s="102" t="s">
        <v>32</v>
      </c>
      <c r="H6" s="133" t="s">
        <v>31</v>
      </c>
      <c r="I6" s="102" t="s">
        <v>32</v>
      </c>
      <c r="J6" s="133" t="s">
        <v>31</v>
      </c>
      <c r="K6" s="102" t="s">
        <v>32</v>
      </c>
      <c r="L6" s="133" t="s">
        <v>31</v>
      </c>
      <c r="M6" s="102" t="s">
        <v>32</v>
      </c>
    </row>
    <row r="7" spans="1:15">
      <c r="A7" s="24" t="s">
        <v>124</v>
      </c>
      <c r="B7" s="43">
        <v>18540</v>
      </c>
      <c r="C7" s="1">
        <v>0.61799999999999999</v>
      </c>
      <c r="D7" s="43">
        <v>20630</v>
      </c>
      <c r="E7" s="1">
        <v>0.60799999999999998</v>
      </c>
      <c r="F7" s="43">
        <v>23680</v>
      </c>
      <c r="G7" s="1">
        <v>0.60399999999999998</v>
      </c>
      <c r="H7" s="43">
        <v>27790</v>
      </c>
      <c r="I7" s="1">
        <v>0.68300000000000005</v>
      </c>
      <c r="J7" s="43">
        <v>26770</v>
      </c>
      <c r="K7" s="1">
        <v>0.64100000000000001</v>
      </c>
      <c r="L7" s="43">
        <v>31120</v>
      </c>
      <c r="M7" s="1">
        <v>0.64600000000000002</v>
      </c>
      <c r="O7" s="75"/>
    </row>
    <row r="8" spans="1:15">
      <c r="A8" s="24" t="s">
        <v>125</v>
      </c>
      <c r="B8" s="43">
        <v>2660</v>
      </c>
      <c r="C8" s="1">
        <v>8.8999999999999996E-2</v>
      </c>
      <c r="D8" s="43">
        <v>3410</v>
      </c>
      <c r="E8" s="1">
        <v>0.10100000000000001</v>
      </c>
      <c r="F8" s="43">
        <v>3610</v>
      </c>
      <c r="G8" s="1">
        <v>9.1999999999999998E-2</v>
      </c>
      <c r="H8" s="43">
        <v>3320</v>
      </c>
      <c r="I8" s="1">
        <v>8.2000000000000003E-2</v>
      </c>
      <c r="J8" s="43">
        <v>3900</v>
      </c>
      <c r="K8" s="1">
        <v>9.4E-2</v>
      </c>
      <c r="L8" s="43">
        <v>5100</v>
      </c>
      <c r="M8" s="1">
        <v>0.106</v>
      </c>
    </row>
    <row r="9" spans="1:15">
      <c r="A9" s="24" t="s">
        <v>126</v>
      </c>
      <c r="B9" s="43">
        <v>6340</v>
      </c>
      <c r="C9" s="1">
        <v>0.21099999999999999</v>
      </c>
      <c r="D9" s="43">
        <v>7630</v>
      </c>
      <c r="E9" s="1">
        <v>0.22500000000000001</v>
      </c>
      <c r="F9" s="43">
        <v>8940</v>
      </c>
      <c r="G9" s="1">
        <v>0.22800000000000001</v>
      </c>
      <c r="H9" s="43">
        <v>7340</v>
      </c>
      <c r="I9" s="1">
        <v>0.18</v>
      </c>
      <c r="J9" s="43">
        <v>8930</v>
      </c>
      <c r="K9" s="1">
        <v>0.214</v>
      </c>
      <c r="L9" s="43">
        <v>9450</v>
      </c>
      <c r="M9" s="1">
        <v>0.19600000000000001</v>
      </c>
    </row>
    <row r="10" spans="1:15">
      <c r="A10" s="24" t="s">
        <v>127</v>
      </c>
      <c r="B10" s="43">
        <v>340</v>
      </c>
      <c r="C10" s="1">
        <v>1.0999999999999999E-2</v>
      </c>
      <c r="D10" s="43">
        <v>360</v>
      </c>
      <c r="E10" s="1">
        <v>1.0999999999999999E-2</v>
      </c>
      <c r="F10" s="43">
        <v>370</v>
      </c>
      <c r="G10" s="1">
        <v>0.01</v>
      </c>
      <c r="H10" s="43">
        <v>390</v>
      </c>
      <c r="I10" s="1">
        <v>0.01</v>
      </c>
      <c r="J10" s="43">
        <v>530</v>
      </c>
      <c r="K10" s="1">
        <v>1.2999999999999999E-2</v>
      </c>
      <c r="L10" s="43">
        <v>430</v>
      </c>
      <c r="M10" s="1">
        <v>8.9999999999999993E-3</v>
      </c>
    </row>
    <row r="11" spans="1:15">
      <c r="A11" s="24" t="s">
        <v>128</v>
      </c>
      <c r="B11" s="43">
        <v>3380</v>
      </c>
      <c r="C11" s="1">
        <v>0.113</v>
      </c>
      <c r="D11" s="43">
        <v>3780</v>
      </c>
      <c r="E11" s="1">
        <v>0.111</v>
      </c>
      <c r="F11" s="43">
        <v>4720</v>
      </c>
      <c r="G11" s="1">
        <v>0.121</v>
      </c>
      <c r="H11" s="43">
        <v>4070</v>
      </c>
      <c r="I11" s="1">
        <v>0.1</v>
      </c>
      <c r="J11" s="43">
        <v>4840</v>
      </c>
      <c r="K11" s="1">
        <v>0.11600000000000001</v>
      </c>
      <c r="L11" s="43">
        <v>5910</v>
      </c>
      <c r="M11" s="1">
        <v>0.123</v>
      </c>
    </row>
    <row r="12" spans="1:15">
      <c r="A12" s="24" t="s">
        <v>129</v>
      </c>
      <c r="B12" s="43">
        <v>380</v>
      </c>
      <c r="C12" s="1">
        <v>1.2999999999999999E-2</v>
      </c>
      <c r="D12" s="43">
        <v>410</v>
      </c>
      <c r="E12" s="1">
        <v>1.2E-2</v>
      </c>
      <c r="F12" s="43">
        <v>290</v>
      </c>
      <c r="G12" s="1">
        <v>7.0000000000000001E-3</v>
      </c>
      <c r="H12" s="43">
        <v>280</v>
      </c>
      <c r="I12" s="1">
        <v>7.0000000000000001E-3</v>
      </c>
      <c r="J12" s="43">
        <v>380</v>
      </c>
      <c r="K12" s="1">
        <v>8.9999999999999993E-3</v>
      </c>
      <c r="L12" s="43">
        <v>360</v>
      </c>
      <c r="M12" s="1">
        <v>8.0000000000000002E-3</v>
      </c>
    </row>
    <row r="13" spans="1:15">
      <c r="A13" s="24" t="s">
        <v>130</v>
      </c>
      <c r="B13" s="43">
        <v>150</v>
      </c>
      <c r="C13" s="1">
        <v>5.0000000000000001E-3</v>
      </c>
      <c r="D13" s="43">
        <v>150</v>
      </c>
      <c r="E13" s="1">
        <v>4.0000000000000001E-3</v>
      </c>
      <c r="F13" s="43">
        <v>110</v>
      </c>
      <c r="G13" s="1">
        <v>3.0000000000000001E-3</v>
      </c>
      <c r="H13" s="43">
        <v>130</v>
      </c>
      <c r="I13" s="1">
        <v>3.0000000000000001E-3</v>
      </c>
      <c r="J13" s="43">
        <v>200</v>
      </c>
      <c r="K13" s="1">
        <v>5.0000000000000001E-3</v>
      </c>
      <c r="L13" s="43">
        <v>170</v>
      </c>
      <c r="M13" s="1">
        <v>4.0000000000000001E-3</v>
      </c>
    </row>
    <row r="14" spans="1:15">
      <c r="A14" s="24" t="s">
        <v>131</v>
      </c>
      <c r="B14" s="43">
        <v>50</v>
      </c>
      <c r="C14" s="1">
        <v>2E-3</v>
      </c>
      <c r="D14" s="43">
        <v>40</v>
      </c>
      <c r="E14" s="1">
        <v>1E-3</v>
      </c>
      <c r="F14" s="43">
        <v>70</v>
      </c>
      <c r="G14" s="1">
        <v>2E-3</v>
      </c>
      <c r="H14" s="43">
        <v>60</v>
      </c>
      <c r="I14" s="1">
        <v>1E-3</v>
      </c>
      <c r="J14" s="43">
        <v>100</v>
      </c>
      <c r="K14" s="1">
        <v>2E-3</v>
      </c>
      <c r="L14" s="43">
        <v>110</v>
      </c>
      <c r="M14" s="1">
        <v>2E-3</v>
      </c>
    </row>
    <row r="15" spans="1:15">
      <c r="A15" s="25" t="s">
        <v>132</v>
      </c>
    </row>
    <row r="16" spans="1:15">
      <c r="A16" s="25" t="s">
        <v>141</v>
      </c>
    </row>
    <row r="17" spans="1:1">
      <c r="A17" s="25" t="s">
        <v>133</v>
      </c>
    </row>
    <row r="18" spans="1:1">
      <c r="A18" s="65" t="s">
        <v>21</v>
      </c>
    </row>
    <row r="19" spans="1:1">
      <c r="A19" s="25" t="s">
        <v>134</v>
      </c>
    </row>
  </sheetData>
  <mergeCells count="6">
    <mergeCell ref="L5:M5"/>
    <mergeCell ref="B5:C5"/>
    <mergeCell ref="D5:E5"/>
    <mergeCell ref="F5:G5"/>
    <mergeCell ref="H5:I5"/>
    <mergeCell ref="J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30"/>
  <sheetViews>
    <sheetView zoomScaleNormal="100" workbookViewId="0">
      <selection activeCell="A27" sqref="A27"/>
    </sheetView>
  </sheetViews>
  <sheetFormatPr baseColWidth="10" defaultColWidth="11.453125" defaultRowHeight="14.5"/>
  <cols>
    <col min="1" max="1" width="28.81640625" style="4" customWidth="1"/>
    <col min="2" max="2" width="12.7265625" style="4" customWidth="1"/>
    <col min="3" max="16384" width="11.453125" style="4"/>
  </cols>
  <sheetData>
    <row r="1" spans="1:8">
      <c r="A1" s="161" t="s">
        <v>18</v>
      </c>
      <c r="B1" s="161"/>
      <c r="C1" s="161"/>
      <c r="D1" s="161"/>
    </row>
    <row r="3" spans="1:8">
      <c r="A3" s="3"/>
      <c r="B3" s="3"/>
      <c r="C3" s="3"/>
      <c r="D3" s="3"/>
      <c r="E3" s="3"/>
      <c r="F3" s="3"/>
      <c r="G3" s="3"/>
    </row>
    <row r="4" spans="1:8">
      <c r="A4" s="15"/>
      <c r="B4" s="15"/>
      <c r="C4" s="16"/>
      <c r="D4" s="16"/>
      <c r="E4" s="16"/>
      <c r="F4" s="16"/>
      <c r="G4" s="16"/>
    </row>
    <row r="5" spans="1:8">
      <c r="A5" s="15"/>
      <c r="B5" s="15"/>
      <c r="C5" s="16"/>
      <c r="D5" s="16"/>
      <c r="E5" s="16"/>
      <c r="F5" s="16"/>
      <c r="G5" s="16"/>
    </row>
    <row r="11" spans="1:8">
      <c r="G11" s="19"/>
    </row>
    <row r="12" spans="1:8">
      <c r="G12" s="19"/>
    </row>
    <row r="14" spans="1:8">
      <c r="H14" s="20"/>
    </row>
    <row r="15" spans="1:8">
      <c r="H15" s="20"/>
    </row>
    <row r="16" spans="1:8">
      <c r="H16" s="21"/>
    </row>
    <row r="17" spans="1:8">
      <c r="H17" s="20"/>
    </row>
    <row r="19" spans="1:8">
      <c r="B19" s="22"/>
      <c r="C19" s="23"/>
    </row>
    <row r="20" spans="1:8">
      <c r="A20" s="25" t="s">
        <v>23</v>
      </c>
      <c r="B20" s="22"/>
      <c r="C20" s="23"/>
    </row>
    <row r="21" spans="1:8">
      <c r="A21" s="25" t="s">
        <v>24</v>
      </c>
      <c r="B21" s="22"/>
      <c r="C21" s="23"/>
    </row>
    <row r="22" spans="1:8">
      <c r="A22" s="5" t="s">
        <v>21</v>
      </c>
      <c r="B22" s="22"/>
      <c r="C22" s="23"/>
    </row>
    <row r="23" spans="1:8">
      <c r="A23" s="25" t="s">
        <v>22</v>
      </c>
      <c r="B23" s="22"/>
      <c r="C23" s="23"/>
    </row>
    <row r="24" spans="1:8">
      <c r="B24" s="22"/>
      <c r="C24" s="23"/>
    </row>
    <row r="26" spans="1:8">
      <c r="A26" s="17"/>
      <c r="B26" s="6">
        <v>2017</v>
      </c>
      <c r="C26" s="6">
        <v>2018</v>
      </c>
      <c r="D26" s="6">
        <v>2019</v>
      </c>
      <c r="E26" s="6">
        <v>2020</v>
      </c>
      <c r="F26" s="6">
        <v>2021</v>
      </c>
      <c r="G26" s="6">
        <v>2022</v>
      </c>
    </row>
    <row r="27" spans="1:8">
      <c r="A27" s="24" t="s">
        <v>19</v>
      </c>
      <c r="B27" s="18">
        <v>61510</v>
      </c>
      <c r="C27" s="26">
        <v>75580</v>
      </c>
      <c r="D27" s="26">
        <v>103690</v>
      </c>
      <c r="E27" s="26">
        <v>96520</v>
      </c>
      <c r="F27" s="26">
        <v>97420</v>
      </c>
      <c r="G27" s="26">
        <v>114320</v>
      </c>
    </row>
    <row r="28" spans="1:8">
      <c r="A28" s="24" t="s">
        <v>20</v>
      </c>
      <c r="B28" s="18">
        <v>49370</v>
      </c>
      <c r="C28" s="26">
        <v>61970</v>
      </c>
      <c r="D28" s="26">
        <v>80780</v>
      </c>
      <c r="E28" s="26">
        <v>76650</v>
      </c>
      <c r="F28" s="26">
        <v>76820</v>
      </c>
      <c r="G28" s="26">
        <v>88570</v>
      </c>
    </row>
    <row r="30" spans="1:8">
      <c r="G30" s="23"/>
    </row>
  </sheetData>
  <mergeCells count="1">
    <mergeCell ref="A1:D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M20"/>
  <sheetViews>
    <sheetView tabSelected="1" workbookViewId="0">
      <selection activeCell="E15" sqref="E15"/>
    </sheetView>
  </sheetViews>
  <sheetFormatPr baseColWidth="10" defaultColWidth="11.453125" defaultRowHeight="14.5"/>
  <cols>
    <col min="1" max="1" width="24.7265625" style="4" customWidth="1"/>
    <col min="2" max="2" width="19.1796875" style="4" customWidth="1"/>
    <col min="3" max="3" width="18.7265625" style="4" customWidth="1"/>
    <col min="4" max="4" width="12.453125" style="4" customWidth="1"/>
    <col min="5" max="5" width="18.453125" style="4" customWidth="1"/>
    <col min="6" max="6" width="11.453125" style="4"/>
    <col min="7" max="7" width="19.453125" style="4" customWidth="1"/>
    <col min="8" max="8" width="11.453125" style="4"/>
    <col min="9" max="9" width="19.7265625" style="4" customWidth="1"/>
    <col min="10" max="16384" width="11.453125" style="4"/>
  </cols>
  <sheetData>
    <row r="1" spans="1:13">
      <c r="A1" s="161" t="s">
        <v>150</v>
      </c>
      <c r="B1" s="161"/>
      <c r="C1" s="161"/>
      <c r="D1" s="161"/>
    </row>
    <row r="2" spans="1:13">
      <c r="A2" s="14"/>
    </row>
    <row r="3" spans="1:13" ht="37.5" customHeight="1">
      <c r="A3" s="11"/>
      <c r="B3" s="29" t="s">
        <v>25</v>
      </c>
      <c r="C3" s="162" t="s">
        <v>26</v>
      </c>
      <c r="D3" s="162"/>
      <c r="E3" s="162" t="s">
        <v>44</v>
      </c>
      <c r="F3" s="162"/>
      <c r="G3" s="162" t="s">
        <v>45</v>
      </c>
      <c r="H3" s="162"/>
      <c r="I3" s="163" t="s">
        <v>29</v>
      </c>
      <c r="J3" s="163"/>
    </row>
    <row r="4" spans="1:13">
      <c r="A4" s="11" t="s">
        <v>30</v>
      </c>
      <c r="B4" s="29" t="s">
        <v>31</v>
      </c>
      <c r="C4" s="29" t="s">
        <v>31</v>
      </c>
      <c r="D4" s="10" t="s">
        <v>32</v>
      </c>
      <c r="E4" s="29" t="s">
        <v>31</v>
      </c>
      <c r="F4" s="10" t="s">
        <v>32</v>
      </c>
      <c r="G4" s="29" t="s">
        <v>31</v>
      </c>
      <c r="H4" s="10" t="s">
        <v>32</v>
      </c>
      <c r="I4" s="29" t="s">
        <v>31</v>
      </c>
      <c r="J4" s="10" t="s">
        <v>32</v>
      </c>
    </row>
    <row r="5" spans="1:13">
      <c r="A5" s="24" t="s">
        <v>33</v>
      </c>
      <c r="B5" s="32">
        <v>68720</v>
      </c>
      <c r="C5" s="32">
        <v>35380</v>
      </c>
      <c r="D5" s="1">
        <v>0.51484284051222351</v>
      </c>
      <c r="E5" s="32">
        <v>6390</v>
      </c>
      <c r="F5" s="1">
        <v>9.2986030267753206E-2</v>
      </c>
      <c r="G5" s="32">
        <v>7590</v>
      </c>
      <c r="H5" s="1">
        <v>0.11044819557625145</v>
      </c>
      <c r="I5" s="32">
        <v>18820</v>
      </c>
      <c r="J5" s="1">
        <v>0.27386495925494764</v>
      </c>
      <c r="L5" s="81"/>
    </row>
    <row r="6" spans="1:13">
      <c r="A6" s="24" t="s">
        <v>34</v>
      </c>
      <c r="B6" s="32">
        <v>19730</v>
      </c>
      <c r="C6" s="32">
        <v>10030</v>
      </c>
      <c r="D6" s="1">
        <v>0.50836289913836796</v>
      </c>
      <c r="E6" s="32">
        <v>2370</v>
      </c>
      <c r="F6" s="1">
        <v>0.12012164216928535</v>
      </c>
      <c r="G6" s="32">
        <v>2610</v>
      </c>
      <c r="H6" s="1">
        <v>0.13228585909782059</v>
      </c>
      <c r="I6" s="32">
        <v>4040</v>
      </c>
      <c r="J6" s="1">
        <v>0.20476431829700964</v>
      </c>
      <c r="L6" s="81"/>
    </row>
    <row r="7" spans="1:13">
      <c r="A7" s="24" t="s">
        <v>35</v>
      </c>
      <c r="B7" s="32">
        <v>120</v>
      </c>
      <c r="C7" s="32">
        <v>70</v>
      </c>
      <c r="D7" s="1">
        <v>0.58333333333333337</v>
      </c>
      <c r="E7" s="32">
        <v>20</v>
      </c>
      <c r="F7" s="1">
        <v>0.16666666666666666</v>
      </c>
      <c r="G7" s="32" t="s">
        <v>36</v>
      </c>
      <c r="H7" s="1" t="s">
        <v>36</v>
      </c>
      <c r="I7" s="32">
        <v>30</v>
      </c>
      <c r="J7" s="1">
        <v>0.25</v>
      </c>
      <c r="K7" s="23"/>
      <c r="L7" s="81"/>
    </row>
    <row r="8" spans="1:13">
      <c r="A8" s="31" t="s">
        <v>37</v>
      </c>
      <c r="B8" s="33">
        <v>88570</v>
      </c>
      <c r="C8" s="33">
        <v>45480</v>
      </c>
      <c r="D8" s="34">
        <v>0.51349215309924356</v>
      </c>
      <c r="E8" s="33">
        <v>8780</v>
      </c>
      <c r="F8" s="34">
        <v>9.9130631139211917E-2</v>
      </c>
      <c r="G8" s="33">
        <v>10210</v>
      </c>
      <c r="H8" s="34">
        <v>0.11527605283956192</v>
      </c>
      <c r="I8" s="33">
        <v>22890</v>
      </c>
      <c r="J8" s="34">
        <v>0.25843965225245569</v>
      </c>
      <c r="L8" s="81"/>
    </row>
    <row r="9" spans="1:13">
      <c r="A9" s="24" t="s">
        <v>38</v>
      </c>
      <c r="B9" s="32">
        <v>2390</v>
      </c>
      <c r="C9" s="32">
        <v>1790</v>
      </c>
      <c r="D9" s="1">
        <v>0.7489539748953975</v>
      </c>
      <c r="E9" s="32">
        <v>20</v>
      </c>
      <c r="F9" s="1">
        <v>8.368200836820083E-3</v>
      </c>
      <c r="G9" s="32" t="s">
        <v>36</v>
      </c>
      <c r="H9" s="1" t="s">
        <v>36</v>
      </c>
      <c r="I9" s="32" t="s">
        <v>36</v>
      </c>
      <c r="J9" s="1" t="s">
        <v>36</v>
      </c>
      <c r="L9" s="81"/>
      <c r="M9" s="23"/>
    </row>
    <row r="10" spans="1:13">
      <c r="A10" s="24" t="s">
        <v>39</v>
      </c>
      <c r="B10" s="32">
        <v>1970</v>
      </c>
      <c r="C10" s="32">
        <v>140</v>
      </c>
      <c r="D10" s="1">
        <v>7.1065989847715741E-2</v>
      </c>
      <c r="E10" s="32">
        <v>50</v>
      </c>
      <c r="F10" s="1">
        <v>2.5380710659898477E-2</v>
      </c>
      <c r="G10" s="32">
        <v>130</v>
      </c>
      <c r="H10" s="1">
        <v>6.5989847715736044E-2</v>
      </c>
      <c r="I10" s="32">
        <v>260</v>
      </c>
      <c r="J10" s="1">
        <v>0.13197969543147209</v>
      </c>
      <c r="L10" s="81"/>
    </row>
    <row r="11" spans="1:13">
      <c r="A11" s="24" t="s">
        <v>40</v>
      </c>
      <c r="B11" s="32">
        <v>1240</v>
      </c>
      <c r="C11" s="32">
        <v>130</v>
      </c>
      <c r="D11" s="1">
        <v>0.10483870967741936</v>
      </c>
      <c r="E11" s="32">
        <v>40</v>
      </c>
      <c r="F11" s="1">
        <v>3.2258064516129031E-2</v>
      </c>
      <c r="G11" s="32">
        <v>100</v>
      </c>
      <c r="H11" s="1">
        <v>8.0645161290322578E-2</v>
      </c>
      <c r="I11" s="32">
        <v>150</v>
      </c>
      <c r="J11" s="1">
        <v>0.12096774193548387</v>
      </c>
      <c r="L11" s="81"/>
    </row>
    <row r="12" spans="1:13">
      <c r="A12" s="24" t="s">
        <v>151</v>
      </c>
      <c r="B12" s="32">
        <v>20150</v>
      </c>
      <c r="C12" s="32">
        <v>400</v>
      </c>
      <c r="D12" s="1">
        <v>1.9851116625310174E-2</v>
      </c>
      <c r="E12" s="32">
        <v>150</v>
      </c>
      <c r="F12" s="1">
        <v>7.4441687344913151E-3</v>
      </c>
      <c r="G12" s="32">
        <v>200</v>
      </c>
      <c r="H12" s="1">
        <v>9.9255583126550868E-3</v>
      </c>
      <c r="I12" s="32">
        <v>180</v>
      </c>
      <c r="J12" s="1">
        <v>8.9330024813895782E-3</v>
      </c>
      <c r="K12" s="23"/>
      <c r="L12" s="81"/>
    </row>
    <row r="13" spans="1:13">
      <c r="A13" s="11" t="s">
        <v>42</v>
      </c>
      <c r="B13" s="33">
        <v>114320</v>
      </c>
      <c r="C13" s="33">
        <v>47940</v>
      </c>
      <c r="D13" s="50"/>
      <c r="E13" s="33">
        <v>9040</v>
      </c>
      <c r="F13" s="50"/>
      <c r="G13" s="33">
        <v>10650</v>
      </c>
      <c r="H13" s="50"/>
      <c r="I13" s="33">
        <v>23470</v>
      </c>
      <c r="J13" s="50"/>
    </row>
    <row r="14" spans="1:13">
      <c r="A14" s="25" t="s">
        <v>43</v>
      </c>
    </row>
    <row r="15" spans="1:13">
      <c r="A15" s="25" t="s">
        <v>166</v>
      </c>
    </row>
    <row r="16" spans="1:13">
      <c r="A16" s="25" t="s">
        <v>152</v>
      </c>
    </row>
    <row r="17" spans="1:1">
      <c r="A17" s="25" t="s">
        <v>46</v>
      </c>
    </row>
    <row r="18" spans="1:1">
      <c r="A18" s="25" t="s">
        <v>47</v>
      </c>
    </row>
    <row r="19" spans="1:1">
      <c r="A19" s="25" t="s">
        <v>21</v>
      </c>
    </row>
    <row r="20" spans="1:1">
      <c r="A20" s="25" t="s">
        <v>51</v>
      </c>
    </row>
  </sheetData>
  <mergeCells count="5">
    <mergeCell ref="C3:D3"/>
    <mergeCell ref="E3:F3"/>
    <mergeCell ref="G3:H3"/>
    <mergeCell ref="I3:J3"/>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I15"/>
  <sheetViews>
    <sheetView workbookViewId="0">
      <selection activeCell="K17" sqref="K17"/>
    </sheetView>
  </sheetViews>
  <sheetFormatPr baseColWidth="10" defaultColWidth="11.453125" defaultRowHeight="14.5"/>
  <cols>
    <col min="1" max="1" width="33.1796875" style="4" customWidth="1"/>
    <col min="2" max="2" width="11" style="4" bestFit="1" customWidth="1"/>
    <col min="3" max="3" width="7.1796875" style="4" bestFit="1" customWidth="1"/>
    <col min="4" max="4" width="14.26953125" style="4" bestFit="1" customWidth="1"/>
    <col min="5" max="5" width="7.1796875" style="4" bestFit="1" customWidth="1"/>
    <col min="6" max="6" width="11" style="4" bestFit="1" customWidth="1"/>
    <col min="7" max="7" width="7.1796875" style="4" bestFit="1" customWidth="1"/>
    <col min="8" max="8" width="14.26953125" style="4" bestFit="1" customWidth="1"/>
    <col min="9" max="9" width="7.1796875" style="4" bestFit="1" customWidth="1"/>
    <col min="10" max="16384" width="11.453125" style="4"/>
  </cols>
  <sheetData>
    <row r="1" spans="1:9">
      <c r="A1" s="40" t="s">
        <v>13</v>
      </c>
      <c r="B1" s="40"/>
      <c r="C1" s="40"/>
      <c r="D1" s="40"/>
    </row>
    <row r="3" spans="1:9">
      <c r="A3" s="17"/>
      <c r="B3" s="164">
        <v>2021</v>
      </c>
      <c r="C3" s="165"/>
      <c r="D3" s="165"/>
      <c r="E3" s="166"/>
      <c r="F3" s="164">
        <v>2022</v>
      </c>
      <c r="G3" s="165"/>
      <c r="H3" s="165"/>
      <c r="I3" s="166"/>
    </row>
    <row r="4" spans="1:9" ht="43.5">
      <c r="A4" s="36"/>
      <c r="B4" s="80" t="s">
        <v>31</v>
      </c>
      <c r="C4" s="79" t="s">
        <v>32</v>
      </c>
      <c r="D4" s="37" t="s">
        <v>49</v>
      </c>
      <c r="E4" s="82" t="s">
        <v>32</v>
      </c>
      <c r="F4" s="80" t="s">
        <v>31</v>
      </c>
      <c r="G4" s="79" t="s">
        <v>32</v>
      </c>
      <c r="H4" s="37" t="s">
        <v>49</v>
      </c>
      <c r="I4" s="82" t="s">
        <v>32</v>
      </c>
    </row>
    <row r="5" spans="1:9" ht="36.75" customHeight="1">
      <c r="A5" s="24" t="s">
        <v>26</v>
      </c>
      <c r="B5" s="41">
        <v>31360</v>
      </c>
      <c r="C5" s="42">
        <v>0.71199999999999997</v>
      </c>
      <c r="D5" s="83">
        <v>3330</v>
      </c>
      <c r="E5" s="84">
        <v>0.27600000000000002</v>
      </c>
      <c r="F5" s="43">
        <v>37140</v>
      </c>
      <c r="G5" s="44">
        <v>0.72952268709487333</v>
      </c>
      <c r="H5" s="89">
        <v>4250</v>
      </c>
      <c r="I5" s="90">
        <v>0.30931586608442502</v>
      </c>
    </row>
    <row r="6" spans="1:9">
      <c r="A6" s="24" t="s">
        <v>44</v>
      </c>
      <c r="B6" s="41">
        <v>3580</v>
      </c>
      <c r="C6" s="42">
        <v>8.1000000000000003E-2</v>
      </c>
      <c r="D6" s="83">
        <v>1820</v>
      </c>
      <c r="E6" s="84">
        <v>0.151</v>
      </c>
      <c r="F6" s="43">
        <v>3810</v>
      </c>
      <c r="G6" s="44">
        <v>7.4837949322333536E-2</v>
      </c>
      <c r="H6" s="89">
        <v>1890</v>
      </c>
      <c r="I6" s="90">
        <v>0.13755458515283842</v>
      </c>
    </row>
    <row r="7" spans="1:9">
      <c r="A7" s="24" t="s">
        <v>45</v>
      </c>
      <c r="B7" s="41">
        <v>4430</v>
      </c>
      <c r="C7" s="42">
        <v>0.10100000000000001</v>
      </c>
      <c r="D7" s="83">
        <v>2390</v>
      </c>
      <c r="E7" s="84">
        <v>0.19800000000000001</v>
      </c>
      <c r="F7" s="43">
        <v>4850</v>
      </c>
      <c r="G7" s="44">
        <v>9.526615596150069E-2</v>
      </c>
      <c r="H7" s="89">
        <v>2620</v>
      </c>
      <c r="I7" s="90">
        <v>0.19068413391557495</v>
      </c>
    </row>
    <row r="8" spans="1:9">
      <c r="A8" s="24" t="s">
        <v>29</v>
      </c>
      <c r="B8" s="41">
        <v>4490</v>
      </c>
      <c r="C8" s="42">
        <v>0.10199999999999999</v>
      </c>
      <c r="D8" s="83">
        <v>4430</v>
      </c>
      <c r="E8" s="84">
        <v>0.36699999999999999</v>
      </c>
      <c r="F8" s="43">
        <v>4890</v>
      </c>
      <c r="G8" s="44">
        <v>9.6051856216853276E-2</v>
      </c>
      <c r="H8" s="89">
        <v>4840</v>
      </c>
      <c r="I8" s="90">
        <v>0.3522561863173217</v>
      </c>
    </row>
    <row r="9" spans="1:9">
      <c r="A9" s="24" t="s">
        <v>41</v>
      </c>
      <c r="B9" s="41">
        <v>170</v>
      </c>
      <c r="C9" s="42">
        <v>4.0000000000000001E-3</v>
      </c>
      <c r="D9" s="85">
        <v>100</v>
      </c>
      <c r="E9" s="86">
        <v>8.2850041425020712E-3</v>
      </c>
      <c r="F9" s="45">
        <v>220</v>
      </c>
      <c r="G9" s="44">
        <v>4.3213514044392063E-3</v>
      </c>
      <c r="H9" s="91">
        <v>140</v>
      </c>
      <c r="I9" s="90">
        <v>1.0189228529839884E-2</v>
      </c>
    </row>
    <row r="10" spans="1:9">
      <c r="A10" s="36" t="s">
        <v>42</v>
      </c>
      <c r="B10" s="46">
        <v>44030</v>
      </c>
      <c r="C10" s="47">
        <v>1</v>
      </c>
      <c r="D10" s="87">
        <v>12070</v>
      </c>
      <c r="E10" s="88">
        <v>1</v>
      </c>
      <c r="F10" s="48">
        <v>50910</v>
      </c>
      <c r="G10" s="49">
        <v>1</v>
      </c>
      <c r="H10" s="92">
        <v>13740</v>
      </c>
      <c r="I10" s="93">
        <v>1</v>
      </c>
    </row>
    <row r="11" spans="1:9">
      <c r="A11" s="25" t="s">
        <v>50</v>
      </c>
      <c r="B11" s="38"/>
      <c r="C11" s="39"/>
    </row>
    <row r="12" spans="1:9">
      <c r="A12" s="25" t="s">
        <v>79</v>
      </c>
      <c r="B12" s="38"/>
      <c r="C12" s="39"/>
    </row>
    <row r="13" spans="1:9">
      <c r="A13" s="25" t="s">
        <v>52</v>
      </c>
      <c r="B13" s="19"/>
    </row>
    <row r="14" spans="1:9">
      <c r="A14" s="25" t="s">
        <v>21</v>
      </c>
      <c r="B14" s="19"/>
    </row>
    <row r="15" spans="1:9">
      <c r="A15" s="25" t="s">
        <v>51</v>
      </c>
    </row>
  </sheetData>
  <mergeCells count="2">
    <mergeCell ref="B3:E3"/>
    <mergeCell ref="F3: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22"/>
  <sheetViews>
    <sheetView workbookViewId="0">
      <selection activeCell="K17" sqref="K17"/>
    </sheetView>
  </sheetViews>
  <sheetFormatPr baseColWidth="10" defaultColWidth="11.453125" defaultRowHeight="14.5"/>
  <cols>
    <col min="1" max="1" width="14.81640625" style="4" customWidth="1"/>
    <col min="2" max="2" width="17.1796875" style="4" bestFit="1" customWidth="1"/>
    <col min="3" max="3" width="7.1796875" style="4" bestFit="1" customWidth="1"/>
    <col min="4" max="4" width="17.1796875" style="4" bestFit="1" customWidth="1"/>
    <col min="5" max="5" width="7.1796875" style="4" bestFit="1" customWidth="1"/>
    <col min="6" max="16384" width="11.453125" style="4"/>
  </cols>
  <sheetData>
    <row r="1" spans="1:8">
      <c r="A1" s="40" t="s">
        <v>14</v>
      </c>
    </row>
    <row r="3" spans="1:8">
      <c r="A3" s="51"/>
      <c r="B3" s="164">
        <v>2021</v>
      </c>
      <c r="C3" s="165"/>
      <c r="D3" s="164">
        <v>2022</v>
      </c>
      <c r="E3" s="166"/>
    </row>
    <row r="4" spans="1:8">
      <c r="A4" s="52"/>
      <c r="B4" s="29" t="s">
        <v>31</v>
      </c>
      <c r="C4" s="10" t="s">
        <v>32</v>
      </c>
      <c r="D4" s="29" t="s">
        <v>31</v>
      </c>
      <c r="E4" s="10" t="s">
        <v>32</v>
      </c>
    </row>
    <row r="5" spans="1:8">
      <c r="A5" s="24" t="s">
        <v>53</v>
      </c>
      <c r="B5" s="53">
        <v>7600</v>
      </c>
      <c r="C5" s="54">
        <v>0.436</v>
      </c>
      <c r="D5" s="53">
        <v>9330</v>
      </c>
      <c r="E5" s="55">
        <v>0.41099999999999998</v>
      </c>
    </row>
    <row r="6" spans="1:8">
      <c r="A6" s="24" t="s">
        <v>54</v>
      </c>
      <c r="B6" s="53">
        <v>1350</v>
      </c>
      <c r="C6" s="54">
        <v>7.8E-2</v>
      </c>
      <c r="D6" s="53">
        <v>1820</v>
      </c>
      <c r="E6" s="55">
        <v>0.08</v>
      </c>
    </row>
    <row r="7" spans="1:8">
      <c r="A7" s="24" t="s">
        <v>55</v>
      </c>
      <c r="B7" s="53">
        <v>1800</v>
      </c>
      <c r="C7" s="54">
        <v>0.10299999999999999</v>
      </c>
      <c r="D7" s="53">
        <v>2770</v>
      </c>
      <c r="E7" s="55">
        <v>0.122</v>
      </c>
      <c r="F7" s="56"/>
    </row>
    <row r="8" spans="1:8">
      <c r="A8" s="24" t="s">
        <v>56</v>
      </c>
      <c r="B8" s="53">
        <v>2600</v>
      </c>
      <c r="C8" s="54">
        <v>0.14899999999999999</v>
      </c>
      <c r="D8" s="53">
        <v>3400</v>
      </c>
      <c r="E8" s="55">
        <v>0.15</v>
      </c>
    </row>
    <row r="9" spans="1:8">
      <c r="A9" s="24" t="s">
        <v>57</v>
      </c>
      <c r="B9" s="53">
        <v>2460</v>
      </c>
      <c r="C9" s="54">
        <v>0.14099999999999999</v>
      </c>
      <c r="D9" s="53">
        <v>3260</v>
      </c>
      <c r="E9" s="55">
        <v>0.14399999999999999</v>
      </c>
    </row>
    <row r="10" spans="1:8">
      <c r="A10" s="24" t="s">
        <v>58</v>
      </c>
      <c r="B10" s="53">
        <v>760</v>
      </c>
      <c r="C10" s="54">
        <v>4.2999999999999997E-2</v>
      </c>
      <c r="D10" s="53">
        <v>1070</v>
      </c>
      <c r="E10" s="55">
        <v>4.7E-2</v>
      </c>
    </row>
    <row r="11" spans="1:8">
      <c r="A11" s="24" t="s">
        <v>59</v>
      </c>
      <c r="B11" s="53">
        <v>380</v>
      </c>
      <c r="C11" s="54">
        <v>2.1999999999999999E-2</v>
      </c>
      <c r="D11" s="53">
        <v>490</v>
      </c>
      <c r="E11" s="55">
        <v>2.1999999999999999E-2</v>
      </c>
    </row>
    <row r="12" spans="1:8">
      <c r="A12" s="24" t="s">
        <v>60</v>
      </c>
      <c r="B12" s="53">
        <v>270</v>
      </c>
      <c r="C12" s="54">
        <v>1.6E-2</v>
      </c>
      <c r="D12" s="53">
        <v>330</v>
      </c>
      <c r="E12" s="55">
        <v>1.4999999999999999E-2</v>
      </c>
    </row>
    <row r="13" spans="1:8">
      <c r="A13" s="24" t="s">
        <v>61</v>
      </c>
      <c r="B13" s="53">
        <v>140</v>
      </c>
      <c r="C13" s="54">
        <v>8.0000000000000002E-3</v>
      </c>
      <c r="D13" s="53">
        <v>80</v>
      </c>
      <c r="E13" s="55">
        <v>4.0000000000000001E-3</v>
      </c>
    </row>
    <row r="14" spans="1:8">
      <c r="A14" s="24" t="s">
        <v>62</v>
      </c>
      <c r="B14" s="53">
        <v>80</v>
      </c>
      <c r="C14" s="54">
        <v>5.0000000000000001E-3</v>
      </c>
      <c r="D14" s="53">
        <v>150</v>
      </c>
      <c r="E14" s="55">
        <v>7.0000000000000001E-3</v>
      </c>
    </row>
    <row r="15" spans="1:8">
      <c r="A15" s="30" t="s">
        <v>42</v>
      </c>
      <c r="B15" s="58">
        <v>17440</v>
      </c>
      <c r="C15" s="59">
        <v>1</v>
      </c>
      <c r="D15" s="58">
        <v>22700</v>
      </c>
      <c r="E15" s="47">
        <v>1</v>
      </c>
      <c r="H15" s="23"/>
    </row>
    <row r="16" spans="1:8">
      <c r="A16" s="25" t="s">
        <v>79</v>
      </c>
      <c r="B16" s="60"/>
      <c r="C16" s="60"/>
    </row>
    <row r="17" spans="1:4">
      <c r="A17" s="61" t="s">
        <v>64</v>
      </c>
    </row>
    <row r="18" spans="1:4">
      <c r="A18" s="61" t="s">
        <v>21</v>
      </c>
    </row>
    <row r="19" spans="1:4">
      <c r="A19" s="25" t="s">
        <v>63</v>
      </c>
    </row>
    <row r="22" spans="1:4">
      <c r="D22" s="23"/>
    </row>
  </sheetData>
  <mergeCells count="2">
    <mergeCell ref="B3:C3"/>
    <mergeCell ref="D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22"/>
  <sheetViews>
    <sheetView zoomScaleNormal="100" workbookViewId="0">
      <selection activeCell="D3" sqref="D3:E3"/>
    </sheetView>
  </sheetViews>
  <sheetFormatPr baseColWidth="10" defaultColWidth="11.453125" defaultRowHeight="14.5"/>
  <cols>
    <col min="1" max="1" width="64.453125" style="4" customWidth="1"/>
    <col min="2" max="2" width="17.1796875" style="4" bestFit="1" customWidth="1"/>
    <col min="3" max="3" width="36.26953125" style="4" customWidth="1"/>
    <col min="4" max="4" width="17.1796875" style="4" bestFit="1" customWidth="1"/>
    <col min="5" max="5" width="38" style="4" customWidth="1"/>
    <col min="6" max="16384" width="11.453125" style="4"/>
  </cols>
  <sheetData>
    <row r="1" spans="1:10">
      <c r="A1" s="40" t="s">
        <v>65</v>
      </c>
    </row>
    <row r="2" spans="1:10">
      <c r="A2" s="14"/>
    </row>
    <row r="3" spans="1:10">
      <c r="A3" s="62"/>
      <c r="B3" s="164">
        <v>2021</v>
      </c>
      <c r="C3" s="165"/>
      <c r="D3" s="164">
        <v>2022</v>
      </c>
      <c r="E3" s="166"/>
    </row>
    <row r="4" spans="1:10" ht="29">
      <c r="A4" s="28"/>
      <c r="B4" s="63" t="s">
        <v>31</v>
      </c>
      <c r="C4" s="63" t="s">
        <v>144</v>
      </c>
      <c r="D4" s="63" t="s">
        <v>31</v>
      </c>
      <c r="E4" s="63" t="s">
        <v>144</v>
      </c>
    </row>
    <row r="5" spans="1:10">
      <c r="A5" s="64" t="s">
        <v>42</v>
      </c>
      <c r="B5" s="46">
        <v>76820</v>
      </c>
      <c r="C5" s="73"/>
      <c r="D5" s="46">
        <v>88570</v>
      </c>
      <c r="E5" s="72"/>
    </row>
    <row r="6" spans="1:10">
      <c r="A6" s="24" t="s">
        <v>66</v>
      </c>
      <c r="B6" s="41">
        <v>34120</v>
      </c>
      <c r="C6" s="55">
        <v>0.44400000000000001</v>
      </c>
      <c r="D6" s="41">
        <v>39130</v>
      </c>
      <c r="E6" s="55">
        <v>0.442</v>
      </c>
      <c r="F6" s="27"/>
    </row>
    <row r="7" spans="1:10">
      <c r="A7" s="24" t="s">
        <v>67</v>
      </c>
      <c r="B7" s="41">
        <v>15320</v>
      </c>
      <c r="C7" s="55">
        <v>0.2</v>
      </c>
      <c r="D7" s="41">
        <v>19850</v>
      </c>
      <c r="E7" s="55">
        <v>0.224</v>
      </c>
      <c r="F7" s="27"/>
      <c r="G7" s="23"/>
    </row>
    <row r="8" spans="1:10">
      <c r="A8" s="24" t="s">
        <v>68</v>
      </c>
      <c r="B8" s="41">
        <v>16800</v>
      </c>
      <c r="C8" s="55">
        <v>0.219</v>
      </c>
      <c r="D8" s="41">
        <v>17290</v>
      </c>
      <c r="E8" s="55">
        <v>0.19500000000000001</v>
      </c>
      <c r="F8" s="27"/>
      <c r="G8" s="23"/>
    </row>
    <row r="9" spans="1:10">
      <c r="A9" s="24" t="s">
        <v>69</v>
      </c>
      <c r="B9" s="41">
        <v>2620</v>
      </c>
      <c r="C9" s="55">
        <v>3.4000000000000002E-2</v>
      </c>
      <c r="D9" s="41">
        <v>6130</v>
      </c>
      <c r="E9" s="55">
        <v>6.9000000000000006E-2</v>
      </c>
      <c r="F9" s="27"/>
      <c r="G9" s="23"/>
      <c r="J9" s="18"/>
    </row>
    <row r="10" spans="1:10">
      <c r="A10" s="24" t="s">
        <v>70</v>
      </c>
      <c r="B10" s="41">
        <v>5710</v>
      </c>
      <c r="C10" s="55">
        <v>7.3999999999999996E-2</v>
      </c>
      <c r="D10" s="41">
        <v>5950</v>
      </c>
      <c r="E10" s="55">
        <v>6.7000000000000004E-2</v>
      </c>
    </row>
    <row r="11" spans="1:10">
      <c r="A11" s="24" t="s">
        <v>71</v>
      </c>
      <c r="B11" s="41">
        <v>6070</v>
      </c>
      <c r="C11" s="55">
        <v>7.9000000000000001E-2</v>
      </c>
      <c r="D11" s="41">
        <v>5900</v>
      </c>
      <c r="E11" s="55">
        <v>6.7000000000000004E-2</v>
      </c>
      <c r="I11" s="23"/>
    </row>
    <row r="12" spans="1:10">
      <c r="A12" s="24" t="s">
        <v>72</v>
      </c>
      <c r="B12" s="41">
        <v>3580</v>
      </c>
      <c r="C12" s="55">
        <v>4.7E-2</v>
      </c>
      <c r="D12" s="41">
        <v>3250</v>
      </c>
      <c r="E12" s="55">
        <v>3.6999999999999998E-2</v>
      </c>
    </row>
    <row r="13" spans="1:10">
      <c r="A13" s="24" t="s">
        <v>73</v>
      </c>
      <c r="B13" s="41">
        <v>2130</v>
      </c>
      <c r="C13" s="55">
        <v>2.8000000000000001E-2</v>
      </c>
      <c r="D13" s="41">
        <v>2770</v>
      </c>
      <c r="E13" s="55">
        <v>3.1E-2</v>
      </c>
    </row>
    <row r="14" spans="1:10">
      <c r="A14" s="24" t="s">
        <v>74</v>
      </c>
      <c r="B14" s="41">
        <v>680</v>
      </c>
      <c r="C14" s="55">
        <v>8.9999999999999993E-3</v>
      </c>
      <c r="D14" s="41">
        <v>670</v>
      </c>
      <c r="E14" s="55">
        <v>8.0000000000000002E-3</v>
      </c>
    </row>
    <row r="15" spans="1:10">
      <c r="A15" s="24" t="s">
        <v>75</v>
      </c>
      <c r="B15" s="41">
        <v>440</v>
      </c>
      <c r="C15" s="55">
        <v>6.0000000000000001E-3</v>
      </c>
      <c r="D15" s="41">
        <v>580</v>
      </c>
      <c r="E15" s="55">
        <v>7.0000000000000001E-3</v>
      </c>
    </row>
    <row r="16" spans="1:10">
      <c r="A16" s="25" t="s">
        <v>76</v>
      </c>
    </row>
    <row r="17" spans="1:1">
      <c r="A17" s="25" t="s">
        <v>80</v>
      </c>
    </row>
    <row r="18" spans="1:1">
      <c r="A18" s="25" t="s">
        <v>79</v>
      </c>
    </row>
    <row r="19" spans="1:1">
      <c r="A19" s="25" t="s">
        <v>77</v>
      </c>
    </row>
    <row r="20" spans="1:1">
      <c r="A20" s="65" t="s">
        <v>21</v>
      </c>
    </row>
    <row r="21" spans="1:1">
      <c r="A21" s="25" t="s">
        <v>78</v>
      </c>
    </row>
    <row r="22" spans="1:1">
      <c r="A22" s="20"/>
    </row>
  </sheetData>
  <mergeCells count="2">
    <mergeCell ref="B3:C3"/>
    <mergeCell ref="D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K19"/>
  <sheetViews>
    <sheetView zoomScaleNormal="100" workbookViewId="0">
      <selection activeCell="D4" sqref="D4"/>
    </sheetView>
  </sheetViews>
  <sheetFormatPr baseColWidth="10" defaultColWidth="11.453125" defaultRowHeight="14.5"/>
  <cols>
    <col min="1" max="1" width="47.54296875" style="4" customWidth="1"/>
    <col min="2" max="2" width="11.453125" style="4"/>
    <col min="3" max="3" width="13.7265625" style="4" customWidth="1"/>
    <col min="4" max="4" width="19.81640625" style="4" customWidth="1"/>
    <col min="5" max="7" width="11.453125" style="4"/>
    <col min="8" max="8" width="21" style="4" customWidth="1"/>
    <col min="9" max="16384" width="11.453125" style="4"/>
  </cols>
  <sheetData>
    <row r="1" spans="1:11">
      <c r="A1" s="40" t="s">
        <v>81</v>
      </c>
    </row>
    <row r="3" spans="1:11">
      <c r="A3" s="28"/>
      <c r="B3" s="164">
        <v>2021</v>
      </c>
      <c r="C3" s="165"/>
      <c r="D3" s="165"/>
      <c r="E3" s="166"/>
      <c r="F3" s="164">
        <v>2022</v>
      </c>
      <c r="G3" s="165"/>
      <c r="H3" s="165"/>
      <c r="I3" s="166"/>
    </row>
    <row r="4" spans="1:11" ht="29">
      <c r="A4" s="28"/>
      <c r="B4" s="78" t="s">
        <v>31</v>
      </c>
      <c r="C4" s="79" t="s">
        <v>32</v>
      </c>
      <c r="D4" s="94" t="s">
        <v>82</v>
      </c>
      <c r="E4" s="79" t="s">
        <v>32</v>
      </c>
      <c r="F4" s="78" t="s">
        <v>31</v>
      </c>
      <c r="G4" s="79" t="s">
        <v>32</v>
      </c>
      <c r="H4" s="94" t="s">
        <v>82</v>
      </c>
      <c r="I4" s="79" t="s">
        <v>32</v>
      </c>
    </row>
    <row r="5" spans="1:11">
      <c r="A5" s="24" t="s">
        <v>83</v>
      </c>
      <c r="B5" s="53">
        <v>22900</v>
      </c>
      <c r="C5" s="55">
        <v>0.54800000000000004</v>
      </c>
      <c r="D5" s="95">
        <v>15260</v>
      </c>
      <c r="E5" s="55">
        <v>0.56499999999999995</v>
      </c>
      <c r="F5" s="53">
        <v>27030</v>
      </c>
      <c r="G5" s="69">
        <v>0.56100000000000005</v>
      </c>
      <c r="H5" s="95">
        <v>18280</v>
      </c>
      <c r="I5" s="55">
        <v>0.57299999999999995</v>
      </c>
    </row>
    <row r="6" spans="1:11">
      <c r="A6" s="24" t="s">
        <v>34</v>
      </c>
      <c r="B6" s="53">
        <v>11190</v>
      </c>
      <c r="C6" s="55">
        <v>0.26800000000000002</v>
      </c>
      <c r="D6" s="95">
        <v>5320</v>
      </c>
      <c r="E6" s="55">
        <v>0.19700000000000001</v>
      </c>
      <c r="F6" s="53">
        <v>12070</v>
      </c>
      <c r="G6" s="69">
        <v>0.25</v>
      </c>
      <c r="H6" s="95">
        <v>5830</v>
      </c>
      <c r="I6" s="55">
        <v>0.183</v>
      </c>
    </row>
    <row r="7" spans="1:11">
      <c r="A7" s="24" t="s">
        <v>84</v>
      </c>
      <c r="B7" s="53">
        <v>880</v>
      </c>
      <c r="C7" s="55">
        <v>2.1000000000000001E-2</v>
      </c>
      <c r="D7" s="95">
        <v>620</v>
      </c>
      <c r="E7" s="55">
        <v>2.3E-2</v>
      </c>
      <c r="F7" s="53">
        <v>1320</v>
      </c>
      <c r="G7" s="69">
        <v>2.7E-2</v>
      </c>
      <c r="H7" s="95">
        <v>1040</v>
      </c>
      <c r="I7" s="55">
        <v>3.3000000000000002E-2</v>
      </c>
    </row>
    <row r="8" spans="1:11">
      <c r="A8" s="24" t="s">
        <v>85</v>
      </c>
      <c r="B8" s="53">
        <v>170</v>
      </c>
      <c r="C8" s="55">
        <v>4.0000000000000001E-3</v>
      </c>
      <c r="D8" s="95">
        <v>30</v>
      </c>
      <c r="E8" s="55">
        <v>1E-3</v>
      </c>
      <c r="F8" s="53">
        <v>110</v>
      </c>
      <c r="G8" s="69">
        <v>2E-3</v>
      </c>
      <c r="H8" s="83" t="s">
        <v>36</v>
      </c>
      <c r="I8" s="55" t="s">
        <v>36</v>
      </c>
    </row>
    <row r="9" spans="1:11">
      <c r="A9" s="24" t="s">
        <v>86</v>
      </c>
      <c r="B9" s="53">
        <v>860</v>
      </c>
      <c r="C9" s="55">
        <v>2.1000000000000001E-2</v>
      </c>
      <c r="D9" s="95">
        <v>610</v>
      </c>
      <c r="E9" s="55">
        <v>2.3E-2</v>
      </c>
      <c r="F9" s="53">
        <v>1150</v>
      </c>
      <c r="G9" s="69">
        <v>2.4E-2</v>
      </c>
      <c r="H9" s="95">
        <v>900</v>
      </c>
      <c r="I9" s="55">
        <v>2.8000000000000001E-2</v>
      </c>
    </row>
    <row r="10" spans="1:11">
      <c r="A10" s="24" t="s">
        <v>87</v>
      </c>
      <c r="B10" s="53">
        <v>5240</v>
      </c>
      <c r="C10" s="55">
        <v>0.126</v>
      </c>
      <c r="D10" s="95">
        <v>4840</v>
      </c>
      <c r="E10" s="55">
        <v>0.17899999999999999</v>
      </c>
      <c r="F10" s="53">
        <v>5890</v>
      </c>
      <c r="G10" s="69">
        <v>0.122</v>
      </c>
      <c r="H10" s="95">
        <v>5420</v>
      </c>
      <c r="I10" s="55">
        <v>0.17</v>
      </c>
    </row>
    <row r="11" spans="1:11">
      <c r="A11" s="24" t="s">
        <v>88</v>
      </c>
      <c r="B11" s="53">
        <v>30</v>
      </c>
      <c r="C11" s="55">
        <v>1E-3</v>
      </c>
      <c r="D11" s="83" t="s">
        <v>36</v>
      </c>
      <c r="E11" s="55" t="s">
        <v>36</v>
      </c>
      <c r="F11" s="53">
        <v>30</v>
      </c>
      <c r="G11" s="69">
        <v>1E-3</v>
      </c>
      <c r="H11" s="83" t="s">
        <v>36</v>
      </c>
      <c r="I11" s="55" t="s">
        <v>36</v>
      </c>
    </row>
    <row r="12" spans="1:11">
      <c r="A12" s="24" t="s">
        <v>89</v>
      </c>
      <c r="B12" s="53">
        <v>500</v>
      </c>
      <c r="C12" s="55">
        <v>1.0999999999999999E-2</v>
      </c>
      <c r="D12" s="95">
        <v>320</v>
      </c>
      <c r="E12" s="55">
        <v>1.2E-2</v>
      </c>
      <c r="F12" s="53">
        <v>600</v>
      </c>
      <c r="G12" s="69">
        <v>1.2E-2</v>
      </c>
      <c r="H12" s="95">
        <v>420</v>
      </c>
      <c r="I12" s="55">
        <v>1.2999999999999999E-2</v>
      </c>
    </row>
    <row r="13" spans="1:11">
      <c r="A13" s="31" t="s">
        <v>42</v>
      </c>
      <c r="B13" s="58">
        <v>41770</v>
      </c>
      <c r="C13" s="47">
        <v>1</v>
      </c>
      <c r="D13" s="96">
        <v>27000</v>
      </c>
      <c r="E13" s="47">
        <v>1</v>
      </c>
      <c r="F13" s="58">
        <v>48200</v>
      </c>
      <c r="G13" s="70">
        <v>1</v>
      </c>
      <c r="H13" s="96">
        <v>31910</v>
      </c>
      <c r="I13" s="47">
        <v>1</v>
      </c>
      <c r="K13" s="23"/>
    </row>
    <row r="14" spans="1:11">
      <c r="A14" s="68" t="s">
        <v>90</v>
      </c>
      <c r="B14" s="66"/>
      <c r="C14" s="67"/>
    </row>
    <row r="15" spans="1:11">
      <c r="A15" s="25" t="s">
        <v>91</v>
      </c>
    </row>
    <row r="16" spans="1:11">
      <c r="A16" s="25" t="s">
        <v>23</v>
      </c>
    </row>
    <row r="17" spans="1:1">
      <c r="A17" s="25" t="s">
        <v>92</v>
      </c>
    </row>
    <row r="18" spans="1:1">
      <c r="A18" s="65" t="s">
        <v>21</v>
      </c>
    </row>
    <row r="19" spans="1:1">
      <c r="A19" s="25" t="s">
        <v>51</v>
      </c>
    </row>
  </sheetData>
  <mergeCells count="2">
    <mergeCell ref="B3:E3"/>
    <mergeCell ref="F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I27"/>
  <sheetViews>
    <sheetView topLeftCell="A10" workbookViewId="0">
      <selection activeCell="B4" sqref="B4"/>
    </sheetView>
  </sheetViews>
  <sheetFormatPr baseColWidth="10" defaultColWidth="11.453125" defaultRowHeight="14.5"/>
  <cols>
    <col min="1" max="1" width="66" style="4" customWidth="1"/>
    <col min="2" max="2" width="12" style="4" customWidth="1"/>
    <col min="3" max="16384" width="11.453125" style="4"/>
  </cols>
  <sheetData>
    <row r="1" spans="1:9">
      <c r="A1" s="40" t="s">
        <v>135</v>
      </c>
      <c r="B1" s="35"/>
    </row>
    <row r="3" spans="1:9">
      <c r="A3" s="11"/>
      <c r="B3" s="6">
        <v>2017</v>
      </c>
      <c r="C3" s="6">
        <v>2018</v>
      </c>
      <c r="D3" s="6">
        <v>2019</v>
      </c>
      <c r="E3" s="6">
        <v>2020</v>
      </c>
      <c r="F3" s="6">
        <v>2021</v>
      </c>
      <c r="G3" s="6">
        <v>2022</v>
      </c>
    </row>
    <row r="4" spans="1:9">
      <c r="A4" s="24" t="s">
        <v>37</v>
      </c>
      <c r="B4" s="32">
        <v>17080</v>
      </c>
      <c r="C4" s="32">
        <v>19730</v>
      </c>
      <c r="D4" s="32">
        <v>27140</v>
      </c>
      <c r="E4" s="32">
        <v>30200</v>
      </c>
      <c r="F4" s="32">
        <v>28260</v>
      </c>
      <c r="G4" s="32">
        <v>33010</v>
      </c>
    </row>
    <row r="5" spans="1:9">
      <c r="A5" s="24" t="s">
        <v>136</v>
      </c>
      <c r="B5" s="76">
        <v>11450</v>
      </c>
      <c r="C5" s="32">
        <v>13470</v>
      </c>
      <c r="D5" s="32">
        <v>19360</v>
      </c>
      <c r="E5" s="32">
        <v>20380</v>
      </c>
      <c r="F5" s="32">
        <v>17420</v>
      </c>
      <c r="G5" s="32">
        <v>20020</v>
      </c>
    </row>
    <row r="6" spans="1:9">
      <c r="A6" s="24" t="s">
        <v>137</v>
      </c>
      <c r="B6" s="76">
        <v>4250</v>
      </c>
      <c r="C6" s="32">
        <v>3750</v>
      </c>
      <c r="D6" s="32">
        <v>9990</v>
      </c>
      <c r="E6" s="32">
        <v>7740</v>
      </c>
      <c r="F6" s="32">
        <v>7970</v>
      </c>
      <c r="G6" s="32">
        <v>9840</v>
      </c>
    </row>
    <row r="12" spans="1:9">
      <c r="E12" s="23"/>
    </row>
    <row r="13" spans="1:9">
      <c r="I13" s="20"/>
    </row>
    <row r="14" spans="1:9">
      <c r="I14" s="20"/>
    </row>
    <row r="15" spans="1:9">
      <c r="I15" s="21"/>
    </row>
    <row r="16" spans="1:9">
      <c r="I16" s="20"/>
    </row>
    <row r="24" spans="1:1">
      <c r="A24" s="25" t="s">
        <v>139</v>
      </c>
    </row>
    <row r="25" spans="1:1">
      <c r="A25" s="25" t="s">
        <v>138</v>
      </c>
    </row>
    <row r="26" spans="1:1">
      <c r="A26" s="5" t="s">
        <v>21</v>
      </c>
    </row>
    <row r="27" spans="1:1">
      <c r="A27" s="25" t="s">
        <v>51</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J53"/>
  <sheetViews>
    <sheetView zoomScale="90" zoomScaleNormal="90" workbookViewId="0">
      <selection activeCell="A2" sqref="A2"/>
    </sheetView>
  </sheetViews>
  <sheetFormatPr baseColWidth="10" defaultColWidth="11.453125" defaultRowHeight="14.5"/>
  <cols>
    <col min="1" max="1" width="35.26953125" style="4" customWidth="1"/>
    <col min="2" max="3" width="11.453125" style="4"/>
    <col min="4" max="4" width="15.7265625" style="4" customWidth="1"/>
    <col min="5" max="7" width="11.453125" style="4"/>
    <col min="8" max="8" width="14.54296875" style="4" customWidth="1"/>
    <col min="9" max="11" width="11.453125" style="4"/>
    <col min="12" max="12" width="15.453125" style="4" customWidth="1"/>
    <col min="13" max="15" width="11.453125" style="4"/>
    <col min="16" max="16" width="16.7265625" style="4" customWidth="1"/>
    <col min="17" max="16384" width="11.453125" style="4"/>
  </cols>
  <sheetData>
    <row r="1" spans="1:10">
      <c r="A1" s="40" t="s">
        <v>155</v>
      </c>
    </row>
    <row r="2" spans="1:10">
      <c r="A2" s="40"/>
    </row>
    <row r="3" spans="1:10">
      <c r="A3" s="114" t="s">
        <v>93</v>
      </c>
    </row>
    <row r="4" spans="1:10">
      <c r="A4" s="2"/>
    </row>
    <row r="5" spans="1:10" ht="43.5">
      <c r="A5" s="11"/>
      <c r="B5" s="121" t="s">
        <v>25</v>
      </c>
      <c r="C5" s="162" t="s">
        <v>26</v>
      </c>
      <c r="D5" s="162"/>
      <c r="E5" s="162" t="s">
        <v>44</v>
      </c>
      <c r="F5" s="162"/>
      <c r="G5" s="162" t="s">
        <v>45</v>
      </c>
      <c r="H5" s="162"/>
      <c r="I5" s="163" t="s">
        <v>29</v>
      </c>
      <c r="J5" s="163"/>
    </row>
    <row r="6" spans="1:10">
      <c r="A6" s="168">
        <v>2022</v>
      </c>
      <c r="B6" s="169"/>
      <c r="C6" s="169"/>
      <c r="D6" s="169"/>
      <c r="E6" s="169"/>
      <c r="F6" s="169"/>
      <c r="G6" s="169"/>
      <c r="H6" s="169"/>
      <c r="I6" s="169"/>
      <c r="J6" s="170"/>
    </row>
    <row r="7" spans="1:10" ht="29">
      <c r="A7" s="11" t="s">
        <v>30</v>
      </c>
      <c r="B7" s="121" t="s">
        <v>31</v>
      </c>
      <c r="C7" s="121" t="s">
        <v>31</v>
      </c>
      <c r="D7" s="101" t="s">
        <v>32</v>
      </c>
      <c r="E7" s="121" t="s">
        <v>31</v>
      </c>
      <c r="F7" s="101" t="s">
        <v>32</v>
      </c>
      <c r="G7" s="121" t="s">
        <v>31</v>
      </c>
      <c r="H7" s="101" t="s">
        <v>32</v>
      </c>
      <c r="I7" s="121" t="s">
        <v>31</v>
      </c>
      <c r="J7" s="101" t="s">
        <v>32</v>
      </c>
    </row>
    <row r="8" spans="1:10">
      <c r="A8" s="24" t="s">
        <v>33</v>
      </c>
      <c r="B8" s="32">
        <v>68720</v>
      </c>
      <c r="C8" s="32">
        <v>35380</v>
      </c>
      <c r="D8" s="1">
        <v>0.51484284051222351</v>
      </c>
      <c r="E8" s="32">
        <v>6390</v>
      </c>
      <c r="F8" s="1">
        <v>9.2986030267753206E-2</v>
      </c>
      <c r="G8" s="32">
        <v>7590</v>
      </c>
      <c r="H8" s="1">
        <v>0.11044819557625145</v>
      </c>
      <c r="I8" s="32">
        <v>18820</v>
      </c>
      <c r="J8" s="1">
        <v>0.27386495925494764</v>
      </c>
    </row>
    <row r="9" spans="1:10">
      <c r="A9" s="24" t="s">
        <v>34</v>
      </c>
      <c r="B9" s="32">
        <v>19730</v>
      </c>
      <c r="C9" s="32">
        <v>10030</v>
      </c>
      <c r="D9" s="1">
        <v>0.50836289913836796</v>
      </c>
      <c r="E9" s="32">
        <v>2370</v>
      </c>
      <c r="F9" s="1">
        <v>0.12012164216928535</v>
      </c>
      <c r="G9" s="32">
        <v>2610</v>
      </c>
      <c r="H9" s="1">
        <v>0.13228585909782059</v>
      </c>
      <c r="I9" s="32">
        <v>4040</v>
      </c>
      <c r="J9" s="1">
        <v>0.20476431829700964</v>
      </c>
    </row>
    <row r="10" spans="1:10">
      <c r="A10" s="24" t="s">
        <v>35</v>
      </c>
      <c r="B10" s="32">
        <v>120</v>
      </c>
      <c r="C10" s="32">
        <v>70</v>
      </c>
      <c r="D10" s="1">
        <v>0.58333333333333337</v>
      </c>
      <c r="E10" s="32">
        <v>20</v>
      </c>
      <c r="F10" s="1">
        <v>0.16666666666666666</v>
      </c>
      <c r="G10" s="32" t="s">
        <v>36</v>
      </c>
      <c r="H10" s="1" t="s">
        <v>36</v>
      </c>
      <c r="I10" s="32">
        <v>30</v>
      </c>
      <c r="J10" s="1">
        <v>0.25</v>
      </c>
    </row>
    <row r="11" spans="1:10">
      <c r="A11" s="31" t="s">
        <v>37</v>
      </c>
      <c r="B11" s="33">
        <v>88570</v>
      </c>
      <c r="C11" s="33">
        <v>45480</v>
      </c>
      <c r="D11" s="34">
        <v>0.51349215309924356</v>
      </c>
      <c r="E11" s="33">
        <v>8780</v>
      </c>
      <c r="F11" s="34">
        <v>9.9130631139211917E-2</v>
      </c>
      <c r="G11" s="33">
        <v>10210</v>
      </c>
      <c r="H11" s="34">
        <v>0.11527605283956192</v>
      </c>
      <c r="I11" s="33">
        <v>22890</v>
      </c>
      <c r="J11" s="34">
        <v>0.25843965225245569</v>
      </c>
    </row>
    <row r="12" spans="1:10">
      <c r="A12" s="24" t="s">
        <v>38</v>
      </c>
      <c r="B12" s="32">
        <v>2390</v>
      </c>
      <c r="C12" s="32">
        <v>1790</v>
      </c>
      <c r="D12" s="1">
        <v>0.7489539748953975</v>
      </c>
      <c r="E12" s="32">
        <v>20</v>
      </c>
      <c r="F12" s="1">
        <v>8.368200836820083E-3</v>
      </c>
      <c r="G12" s="32" t="s">
        <v>36</v>
      </c>
      <c r="H12" s="1" t="s">
        <v>36</v>
      </c>
      <c r="I12" s="32" t="s">
        <v>36</v>
      </c>
      <c r="J12" s="1" t="s">
        <v>36</v>
      </c>
    </row>
    <row r="13" spans="1:10">
      <c r="A13" s="24" t="s">
        <v>39</v>
      </c>
      <c r="B13" s="32">
        <v>1970</v>
      </c>
      <c r="C13" s="32">
        <v>140</v>
      </c>
      <c r="D13" s="1">
        <v>7.1065989847715741E-2</v>
      </c>
      <c r="E13" s="32">
        <v>50</v>
      </c>
      <c r="F13" s="1">
        <v>2.5380710659898477E-2</v>
      </c>
      <c r="G13" s="32">
        <v>130</v>
      </c>
      <c r="H13" s="1">
        <v>6.5989847715736044E-2</v>
      </c>
      <c r="I13" s="32">
        <v>260</v>
      </c>
      <c r="J13" s="1">
        <v>0.13197969543147209</v>
      </c>
    </row>
    <row r="14" spans="1:10">
      <c r="A14" s="24" t="s">
        <v>40</v>
      </c>
      <c r="B14" s="32">
        <v>1240</v>
      </c>
      <c r="C14" s="32">
        <v>130</v>
      </c>
      <c r="D14" s="1">
        <v>0.10483870967741936</v>
      </c>
      <c r="E14" s="32">
        <v>40</v>
      </c>
      <c r="F14" s="1">
        <v>3.2258064516129031E-2</v>
      </c>
      <c r="G14" s="32">
        <v>100</v>
      </c>
      <c r="H14" s="1">
        <v>8.0645161290322578E-2</v>
      </c>
      <c r="I14" s="32">
        <v>150</v>
      </c>
      <c r="J14" s="1">
        <v>0.12096774193548387</v>
      </c>
    </row>
    <row r="15" spans="1:10">
      <c r="A15" s="24" t="s">
        <v>151</v>
      </c>
      <c r="B15" s="32">
        <v>20150</v>
      </c>
      <c r="C15" s="32">
        <v>400</v>
      </c>
      <c r="D15" s="1">
        <v>1.9851116625310174E-2</v>
      </c>
      <c r="E15" s="32">
        <v>150</v>
      </c>
      <c r="F15" s="1">
        <v>7.4441687344913151E-3</v>
      </c>
      <c r="G15" s="32">
        <v>200</v>
      </c>
      <c r="H15" s="1">
        <v>9.9255583126550868E-3</v>
      </c>
      <c r="I15" s="32">
        <v>180</v>
      </c>
      <c r="J15" s="1">
        <v>8.9330024813895782E-3</v>
      </c>
    </row>
    <row r="16" spans="1:10">
      <c r="A16" s="11" t="s">
        <v>42</v>
      </c>
      <c r="B16" s="33">
        <v>114320</v>
      </c>
      <c r="C16" s="33">
        <v>47940</v>
      </c>
      <c r="D16" s="50"/>
      <c r="E16" s="33">
        <v>9040</v>
      </c>
      <c r="F16" s="50"/>
      <c r="G16" s="33">
        <v>10650</v>
      </c>
      <c r="H16" s="50"/>
      <c r="I16" s="33">
        <v>23470</v>
      </c>
      <c r="J16" s="50"/>
    </row>
    <row r="17" spans="1:10">
      <c r="A17" s="169">
        <v>2021</v>
      </c>
      <c r="B17" s="169"/>
      <c r="C17" s="169"/>
      <c r="D17" s="169"/>
      <c r="E17" s="169"/>
      <c r="F17" s="169"/>
      <c r="G17" s="169"/>
      <c r="H17" s="169"/>
      <c r="I17" s="169"/>
      <c r="J17" s="170"/>
    </row>
    <row r="18" spans="1:10">
      <c r="A18" s="24" t="s">
        <v>33</v>
      </c>
      <c r="B18" s="41">
        <v>58660</v>
      </c>
      <c r="C18" s="41">
        <v>29760</v>
      </c>
      <c r="D18" s="135">
        <f>C18/B18</f>
        <v>0.50733037845209683</v>
      </c>
      <c r="E18" s="41">
        <v>5820</v>
      </c>
      <c r="F18" s="55">
        <f>E18/B18</f>
        <v>9.9215819979543124E-2</v>
      </c>
      <c r="G18" s="41">
        <v>6460</v>
      </c>
      <c r="H18" s="55">
        <f>G18/B18</f>
        <v>0.11012615069894306</v>
      </c>
      <c r="I18" s="41">
        <v>16170</v>
      </c>
      <c r="J18" s="55">
        <f>I18/B18</f>
        <v>0.27565632458233891</v>
      </c>
    </row>
    <row r="19" spans="1:10">
      <c r="A19" s="24" t="s">
        <v>34</v>
      </c>
      <c r="B19" s="41">
        <v>18050</v>
      </c>
      <c r="C19" s="41">
        <v>9060</v>
      </c>
      <c r="D19" s="135">
        <f t="shared" ref="D19:D25" si="0">C19/B19</f>
        <v>0.50193905817174511</v>
      </c>
      <c r="E19" s="41">
        <v>2330</v>
      </c>
      <c r="F19" s="55">
        <f t="shared" ref="F19:F25" si="1">E19/B19</f>
        <v>0.12908587257617729</v>
      </c>
      <c r="G19" s="41">
        <v>2210</v>
      </c>
      <c r="H19" s="55">
        <f t="shared" ref="H19:H25" si="2">G19/B19</f>
        <v>0.12243767313019391</v>
      </c>
      <c r="I19" s="41">
        <v>3760</v>
      </c>
      <c r="J19" s="55">
        <f t="shared" ref="J19:J25" si="3">I19/B19</f>
        <v>0.20831024930747921</v>
      </c>
    </row>
    <row r="20" spans="1:10">
      <c r="A20" s="24" t="s">
        <v>35</v>
      </c>
      <c r="B20" s="41">
        <v>110</v>
      </c>
      <c r="C20" s="41">
        <v>60</v>
      </c>
      <c r="D20" s="135">
        <f t="shared" si="0"/>
        <v>0.54545454545454541</v>
      </c>
      <c r="E20" s="41" t="s">
        <v>36</v>
      </c>
      <c r="F20" s="55" t="s">
        <v>36</v>
      </c>
      <c r="G20" s="41" t="s">
        <v>36</v>
      </c>
      <c r="H20" s="55" t="s">
        <v>36</v>
      </c>
      <c r="I20" s="41">
        <v>20</v>
      </c>
      <c r="J20" s="55">
        <f t="shared" si="3"/>
        <v>0.18181818181818182</v>
      </c>
    </row>
    <row r="21" spans="1:10">
      <c r="A21" s="31" t="s">
        <v>37</v>
      </c>
      <c r="B21" s="46">
        <v>76820</v>
      </c>
      <c r="C21" s="46">
        <v>38880</v>
      </c>
      <c r="D21" s="59">
        <f t="shared" si="0"/>
        <v>0.50611819838583705</v>
      </c>
      <c r="E21" s="46">
        <v>8160</v>
      </c>
      <c r="F21" s="47">
        <f t="shared" si="1"/>
        <v>0.10622233793282999</v>
      </c>
      <c r="G21" s="46">
        <v>8680</v>
      </c>
      <c r="H21" s="47">
        <f t="shared" si="2"/>
        <v>0.11299140848737307</v>
      </c>
      <c r="I21" s="46">
        <v>19950</v>
      </c>
      <c r="J21" s="47">
        <f t="shared" si="3"/>
        <v>0.2596979953137204</v>
      </c>
    </row>
    <row r="22" spans="1:10">
      <c r="A22" s="24" t="s">
        <v>38</v>
      </c>
      <c r="B22" s="41">
        <v>2900</v>
      </c>
      <c r="C22" s="41">
        <v>2190</v>
      </c>
      <c r="D22" s="135">
        <f t="shared" si="0"/>
        <v>0.7551724137931034</v>
      </c>
      <c r="E22" s="41">
        <v>20</v>
      </c>
      <c r="F22" s="55">
        <f t="shared" si="1"/>
        <v>6.8965517241379309E-3</v>
      </c>
      <c r="G22" s="41">
        <v>30</v>
      </c>
      <c r="H22" s="55">
        <f t="shared" si="2"/>
        <v>1.0344827586206896E-2</v>
      </c>
      <c r="I22" s="41" t="s">
        <v>36</v>
      </c>
      <c r="J22" s="55" t="s">
        <v>36</v>
      </c>
    </row>
    <row r="23" spans="1:10">
      <c r="A23" s="24" t="s">
        <v>39</v>
      </c>
      <c r="B23" s="41">
        <v>1500</v>
      </c>
      <c r="C23" s="41">
        <v>180</v>
      </c>
      <c r="D23" s="135">
        <f t="shared" si="0"/>
        <v>0.12</v>
      </c>
      <c r="E23" s="41">
        <v>50</v>
      </c>
      <c r="F23" s="55">
        <f t="shared" si="1"/>
        <v>3.3333333333333333E-2</v>
      </c>
      <c r="G23" s="41">
        <v>90</v>
      </c>
      <c r="H23" s="55">
        <f t="shared" si="2"/>
        <v>0.06</v>
      </c>
      <c r="I23" s="41">
        <v>220</v>
      </c>
      <c r="J23" s="55">
        <f t="shared" si="3"/>
        <v>0.14666666666666667</v>
      </c>
    </row>
    <row r="24" spans="1:10">
      <c r="A24" s="24" t="s">
        <v>40</v>
      </c>
      <c r="B24" s="41">
        <v>980</v>
      </c>
      <c r="C24" s="41">
        <v>110</v>
      </c>
      <c r="D24" s="135">
        <f t="shared" si="0"/>
        <v>0.11224489795918367</v>
      </c>
      <c r="E24" s="41">
        <v>50</v>
      </c>
      <c r="F24" s="55">
        <f t="shared" si="1"/>
        <v>5.1020408163265307E-2</v>
      </c>
      <c r="G24" s="41">
        <v>70</v>
      </c>
      <c r="H24" s="55">
        <f t="shared" si="2"/>
        <v>7.1428571428571425E-2</v>
      </c>
      <c r="I24" s="41">
        <v>90</v>
      </c>
      <c r="J24" s="55">
        <f t="shared" si="3"/>
        <v>9.1836734693877556E-2</v>
      </c>
    </row>
    <row r="25" spans="1:10">
      <c r="A25" s="24" t="s">
        <v>151</v>
      </c>
      <c r="B25" s="41">
        <v>15220</v>
      </c>
      <c r="C25" s="41">
        <v>310</v>
      </c>
      <c r="D25" s="135">
        <f t="shared" si="0"/>
        <v>2.0367936925098553E-2</v>
      </c>
      <c r="E25" s="41">
        <v>140</v>
      </c>
      <c r="F25" s="55">
        <f t="shared" si="1"/>
        <v>9.1984231274638631E-3</v>
      </c>
      <c r="G25" s="41">
        <v>180</v>
      </c>
      <c r="H25" s="55">
        <f t="shared" si="2"/>
        <v>1.1826544021024968E-2</v>
      </c>
      <c r="I25" s="41">
        <v>120</v>
      </c>
      <c r="J25" s="55">
        <f t="shared" si="3"/>
        <v>7.8843626806833107E-3</v>
      </c>
    </row>
    <row r="26" spans="1:10">
      <c r="A26" s="11" t="s">
        <v>42</v>
      </c>
      <c r="B26" s="46">
        <v>97420</v>
      </c>
      <c r="C26" s="46">
        <v>41670</v>
      </c>
      <c r="D26" s="136"/>
      <c r="E26" s="46">
        <v>8420</v>
      </c>
      <c r="F26" s="137"/>
      <c r="G26" s="46">
        <v>9050</v>
      </c>
      <c r="H26" s="137"/>
      <c r="I26" s="46">
        <v>20390</v>
      </c>
      <c r="J26" s="137"/>
    </row>
    <row r="27" spans="1:10">
      <c r="A27" s="167">
        <v>2020</v>
      </c>
      <c r="B27" s="167"/>
      <c r="C27" s="167"/>
      <c r="D27" s="167"/>
      <c r="E27" s="167"/>
      <c r="F27" s="167"/>
      <c r="G27" s="167"/>
      <c r="H27" s="167"/>
      <c r="I27" s="167"/>
      <c r="J27" s="167"/>
    </row>
    <row r="28" spans="1:10">
      <c r="A28" s="24" t="s">
        <v>33</v>
      </c>
      <c r="B28" s="41">
        <v>61120</v>
      </c>
      <c r="C28" s="41">
        <v>28040</v>
      </c>
      <c r="D28" s="135">
        <f>C28/B28</f>
        <v>0.45876963350785338</v>
      </c>
      <c r="E28" s="41">
        <v>6600</v>
      </c>
      <c r="F28" s="42">
        <f>E28/B28</f>
        <v>0.10798429319371727</v>
      </c>
      <c r="G28" s="41">
        <v>6370</v>
      </c>
      <c r="H28" s="42">
        <f>G28/B28</f>
        <v>0.10422120418848167</v>
      </c>
      <c r="I28" s="41">
        <v>19560</v>
      </c>
      <c r="J28" s="42">
        <f>I28/B28</f>
        <v>0.32002617801047123</v>
      </c>
    </row>
    <row r="29" spans="1:10">
      <c r="A29" s="24" t="s">
        <v>34</v>
      </c>
      <c r="B29" s="41">
        <v>15440</v>
      </c>
      <c r="C29" s="41">
        <v>8050</v>
      </c>
      <c r="D29" s="135">
        <f t="shared" ref="D29:D35" si="4">C29/B29</f>
        <v>0.52137305699481862</v>
      </c>
      <c r="E29" s="41">
        <v>2050</v>
      </c>
      <c r="F29" s="42">
        <f t="shared" ref="F29:F35" si="5">E29/B29</f>
        <v>0.1327720207253886</v>
      </c>
      <c r="G29" s="41">
        <v>1480</v>
      </c>
      <c r="H29" s="42">
        <f t="shared" ref="H29:H35" si="6">G29/B29</f>
        <v>9.585492227979274E-2</v>
      </c>
      <c r="I29" s="41">
        <v>3280</v>
      </c>
      <c r="J29" s="42">
        <f t="shared" ref="J29:J35" si="7">I29/B29</f>
        <v>0.21243523316062177</v>
      </c>
    </row>
    <row r="30" spans="1:10">
      <c r="A30" s="24" t="s">
        <v>35</v>
      </c>
      <c r="B30" s="41">
        <v>90</v>
      </c>
      <c r="C30" s="41">
        <v>60</v>
      </c>
      <c r="D30" s="135">
        <f t="shared" si="4"/>
        <v>0.66666666666666663</v>
      </c>
      <c r="E30" s="41" t="s">
        <v>36</v>
      </c>
      <c r="F30" s="55" t="s">
        <v>36</v>
      </c>
      <c r="G30" s="41" t="s">
        <v>36</v>
      </c>
      <c r="H30" s="55" t="s">
        <v>36</v>
      </c>
      <c r="I30" s="41" t="s">
        <v>36</v>
      </c>
      <c r="J30" s="55" t="s">
        <v>36</v>
      </c>
    </row>
    <row r="31" spans="1:10">
      <c r="A31" s="31" t="s">
        <v>37</v>
      </c>
      <c r="B31" s="46">
        <v>76650</v>
      </c>
      <c r="C31" s="46">
        <v>36150</v>
      </c>
      <c r="D31" s="59">
        <f t="shared" si="4"/>
        <v>0.47162426614481406</v>
      </c>
      <c r="E31" s="46">
        <v>8660</v>
      </c>
      <c r="F31" s="47">
        <f t="shared" si="5"/>
        <v>0.11298108284409654</v>
      </c>
      <c r="G31" s="46">
        <v>7860</v>
      </c>
      <c r="H31" s="47">
        <f t="shared" si="6"/>
        <v>0.1025440313111546</v>
      </c>
      <c r="I31" s="46">
        <v>22850</v>
      </c>
      <c r="J31" s="47">
        <f t="shared" si="7"/>
        <v>0.29810828440965426</v>
      </c>
    </row>
    <row r="32" spans="1:10">
      <c r="A32" s="24" t="s">
        <v>38</v>
      </c>
      <c r="B32" s="41">
        <v>2660</v>
      </c>
      <c r="C32" s="41">
        <v>2030</v>
      </c>
      <c r="D32" s="135">
        <f t="shared" si="4"/>
        <v>0.76315789473684215</v>
      </c>
      <c r="E32" s="41">
        <v>20</v>
      </c>
      <c r="F32" s="42">
        <f t="shared" si="5"/>
        <v>7.5187969924812026E-3</v>
      </c>
      <c r="G32" s="41" t="s">
        <v>36</v>
      </c>
      <c r="H32" s="55" t="s">
        <v>36</v>
      </c>
      <c r="I32" s="41" t="s">
        <v>36</v>
      </c>
      <c r="J32" s="55" t="s">
        <v>36</v>
      </c>
    </row>
    <row r="33" spans="1:10">
      <c r="A33" s="24" t="s">
        <v>39</v>
      </c>
      <c r="B33" s="41">
        <v>1320</v>
      </c>
      <c r="C33" s="41">
        <v>120</v>
      </c>
      <c r="D33" s="135">
        <f t="shared" si="4"/>
        <v>9.0909090909090912E-2</v>
      </c>
      <c r="E33" s="41">
        <v>60</v>
      </c>
      <c r="F33" s="42">
        <f t="shared" si="5"/>
        <v>4.5454545454545456E-2</v>
      </c>
      <c r="G33" s="41">
        <v>60</v>
      </c>
      <c r="H33" s="42">
        <f t="shared" si="6"/>
        <v>4.5454545454545456E-2</v>
      </c>
      <c r="I33" s="41">
        <v>160</v>
      </c>
      <c r="J33" s="42">
        <f t="shared" si="7"/>
        <v>0.12121212121212122</v>
      </c>
    </row>
    <row r="34" spans="1:10">
      <c r="A34" s="24" t="s">
        <v>40</v>
      </c>
      <c r="B34" s="41">
        <v>1000</v>
      </c>
      <c r="C34" s="41">
        <v>90</v>
      </c>
      <c r="D34" s="135">
        <f t="shared" si="4"/>
        <v>0.09</v>
      </c>
      <c r="E34" s="41">
        <v>30</v>
      </c>
      <c r="F34" s="42">
        <f t="shared" si="5"/>
        <v>0.03</v>
      </c>
      <c r="G34" s="41">
        <v>50</v>
      </c>
      <c r="H34" s="42">
        <f t="shared" si="6"/>
        <v>0.05</v>
      </c>
      <c r="I34" s="41">
        <v>130</v>
      </c>
      <c r="J34" s="42">
        <f t="shared" si="7"/>
        <v>0.13</v>
      </c>
    </row>
    <row r="35" spans="1:10">
      <c r="A35" s="24" t="s">
        <v>151</v>
      </c>
      <c r="B35" s="41">
        <v>14880</v>
      </c>
      <c r="C35" s="41">
        <v>290</v>
      </c>
      <c r="D35" s="135">
        <f t="shared" si="4"/>
        <v>1.9489247311827957E-2</v>
      </c>
      <c r="E35" s="41">
        <v>110</v>
      </c>
      <c r="F35" s="42">
        <f t="shared" si="5"/>
        <v>7.3924731182795703E-3</v>
      </c>
      <c r="G35" s="41">
        <v>120</v>
      </c>
      <c r="H35" s="42">
        <f t="shared" si="6"/>
        <v>8.0645161290322578E-3</v>
      </c>
      <c r="I35" s="41">
        <v>100</v>
      </c>
      <c r="J35" s="42">
        <f t="shared" si="7"/>
        <v>6.7204301075268818E-3</v>
      </c>
    </row>
    <row r="36" spans="1:10">
      <c r="A36" s="11" t="s">
        <v>42</v>
      </c>
      <c r="B36" s="46">
        <v>96520</v>
      </c>
      <c r="C36" s="46">
        <v>38690</v>
      </c>
      <c r="D36" s="136"/>
      <c r="E36" s="46">
        <v>8890</v>
      </c>
      <c r="F36" s="137"/>
      <c r="G36" s="46">
        <v>8120</v>
      </c>
      <c r="H36" s="137"/>
      <c r="I36" s="46">
        <v>23240</v>
      </c>
      <c r="J36" s="137"/>
    </row>
    <row r="37" spans="1:10">
      <c r="A37" s="167">
        <v>2019</v>
      </c>
      <c r="B37" s="167"/>
      <c r="C37" s="167"/>
      <c r="D37" s="167"/>
      <c r="E37" s="167"/>
      <c r="F37" s="167"/>
      <c r="G37" s="167"/>
      <c r="H37" s="167"/>
      <c r="I37" s="167"/>
      <c r="J37" s="167"/>
    </row>
    <row r="38" spans="1:10">
      <c r="A38" s="24" t="s">
        <v>33</v>
      </c>
      <c r="B38" s="139">
        <v>63480</v>
      </c>
      <c r="C38" s="139">
        <v>36540</v>
      </c>
      <c r="D38" s="143">
        <f>C38/B38</f>
        <v>0.57561436672967858</v>
      </c>
      <c r="E38" s="139">
        <v>1940</v>
      </c>
      <c r="F38" s="143">
        <f>E38/B38</f>
        <v>3.0560806553245116E-2</v>
      </c>
      <c r="G38" s="139">
        <v>8090</v>
      </c>
      <c r="H38" s="143">
        <f>G38/B38</f>
        <v>0.12744171392564588</v>
      </c>
      <c r="I38" s="139">
        <v>16430</v>
      </c>
      <c r="J38" s="145">
        <f>I38/B38</f>
        <v>0.25882167611846252</v>
      </c>
    </row>
    <row r="39" spans="1:10">
      <c r="A39" s="24" t="s">
        <v>34</v>
      </c>
      <c r="B39" s="139">
        <v>17050</v>
      </c>
      <c r="C39" s="139">
        <v>7940</v>
      </c>
      <c r="D39" s="143">
        <f t="shared" ref="D39:D45" si="8">C39/B39</f>
        <v>0.46568914956011731</v>
      </c>
      <c r="E39" s="139">
        <v>720</v>
      </c>
      <c r="F39" s="143">
        <f t="shared" ref="F39:F45" si="9">E39/B39</f>
        <v>4.2228739002932551E-2</v>
      </c>
      <c r="G39" s="139">
        <v>2510</v>
      </c>
      <c r="H39" s="143">
        <f t="shared" ref="H39:H45" si="10">G39/B39</f>
        <v>0.14721407624633431</v>
      </c>
      <c r="I39" s="139">
        <v>5450</v>
      </c>
      <c r="J39" s="145">
        <f t="shared" ref="J39:J45" si="11">I39/B39</f>
        <v>0.31964809384164222</v>
      </c>
    </row>
    <row r="40" spans="1:10">
      <c r="A40" s="24" t="s">
        <v>35</v>
      </c>
      <c r="B40" s="139">
        <v>120</v>
      </c>
      <c r="C40" s="139">
        <v>70</v>
      </c>
      <c r="D40" s="143">
        <f t="shared" si="8"/>
        <v>0.58333333333333337</v>
      </c>
      <c r="E40" s="139" t="s">
        <v>36</v>
      </c>
      <c r="F40" s="143" t="s">
        <v>36</v>
      </c>
      <c r="G40" s="139">
        <v>20</v>
      </c>
      <c r="H40" s="143">
        <f t="shared" si="10"/>
        <v>0.16666666666666666</v>
      </c>
      <c r="I40" s="139">
        <v>20</v>
      </c>
      <c r="J40" s="145">
        <f t="shared" si="11"/>
        <v>0.16666666666666666</v>
      </c>
    </row>
    <row r="41" spans="1:10">
      <c r="A41" s="31" t="s">
        <v>37</v>
      </c>
      <c r="B41" s="140">
        <f>SUM(B38:B40)</f>
        <v>80650</v>
      </c>
      <c r="C41" s="140">
        <f>C38+C39+C40</f>
        <v>44550</v>
      </c>
      <c r="D41" s="142">
        <f t="shared" si="8"/>
        <v>0.55238685678859267</v>
      </c>
      <c r="E41" s="140">
        <f>E38+E39</f>
        <v>2660</v>
      </c>
      <c r="F41" s="142">
        <f t="shared" si="9"/>
        <v>3.2982021078735275E-2</v>
      </c>
      <c r="G41" s="140">
        <f>G38+G39+G40</f>
        <v>10620</v>
      </c>
      <c r="H41" s="142">
        <f t="shared" si="10"/>
        <v>0.13168009919404836</v>
      </c>
      <c r="I41" s="140">
        <f>I38+I39+I40</f>
        <v>21900</v>
      </c>
      <c r="J41" s="141">
        <f t="shared" si="11"/>
        <v>0.27154370737755734</v>
      </c>
    </row>
    <row r="42" spans="1:10">
      <c r="A42" s="24" t="s">
        <v>38</v>
      </c>
      <c r="B42" s="139">
        <v>2670</v>
      </c>
      <c r="C42" s="139">
        <v>2070</v>
      </c>
      <c r="D42" s="143">
        <f t="shared" si="8"/>
        <v>0.7752808988764045</v>
      </c>
      <c r="E42" s="139" t="s">
        <v>36</v>
      </c>
      <c r="F42" s="143" t="s">
        <v>36</v>
      </c>
      <c r="G42" s="139">
        <v>20</v>
      </c>
      <c r="H42" s="143">
        <f t="shared" si="10"/>
        <v>7.4906367041198503E-3</v>
      </c>
      <c r="I42" s="139" t="s">
        <v>36</v>
      </c>
      <c r="J42" s="145" t="s">
        <v>36</v>
      </c>
    </row>
    <row r="43" spans="1:10">
      <c r="A43" s="24" t="s">
        <v>39</v>
      </c>
      <c r="B43" s="139">
        <v>1480</v>
      </c>
      <c r="C43" s="139">
        <v>170</v>
      </c>
      <c r="D43" s="143">
        <f t="shared" si="8"/>
        <v>0.11486486486486487</v>
      </c>
      <c r="E43" s="139">
        <v>30</v>
      </c>
      <c r="F43" s="143">
        <f t="shared" si="9"/>
        <v>2.0270270270270271E-2</v>
      </c>
      <c r="G43" s="139">
        <v>110</v>
      </c>
      <c r="H43" s="143">
        <f t="shared" si="10"/>
        <v>7.4324324324324328E-2</v>
      </c>
      <c r="I43" s="139">
        <v>190</v>
      </c>
      <c r="J43" s="145">
        <f t="shared" si="11"/>
        <v>0.12837837837837837</v>
      </c>
    </row>
    <row r="44" spans="1:10">
      <c r="A44" s="24" t="s">
        <v>40</v>
      </c>
      <c r="B44" s="41">
        <v>1250</v>
      </c>
      <c r="C44" s="41">
        <v>180</v>
      </c>
      <c r="D44" s="143">
        <f t="shared" si="8"/>
        <v>0.14399999999999999</v>
      </c>
      <c r="E44" s="124" t="s">
        <v>36</v>
      </c>
      <c r="F44" s="143" t="s">
        <v>36</v>
      </c>
      <c r="G44" s="124">
        <v>110</v>
      </c>
      <c r="H44" s="143">
        <f t="shared" si="10"/>
        <v>8.7999999999999995E-2</v>
      </c>
      <c r="I44" s="124">
        <v>170</v>
      </c>
      <c r="J44" s="145">
        <f t="shared" si="11"/>
        <v>0.13600000000000001</v>
      </c>
    </row>
    <row r="45" spans="1:10">
      <c r="A45" s="24" t="s">
        <v>151</v>
      </c>
      <c r="B45" s="41">
        <f>B46-B41-B42-B43-B44</f>
        <v>17640</v>
      </c>
      <c r="C45" s="41">
        <f>C46-C41-C42-C43-C44</f>
        <v>570</v>
      </c>
      <c r="D45" s="143">
        <f t="shared" si="8"/>
        <v>3.2312925170068028E-2</v>
      </c>
      <c r="E45" s="124">
        <f>E46-E41-E43</f>
        <v>100</v>
      </c>
      <c r="F45" s="143">
        <f t="shared" si="9"/>
        <v>5.6689342403628117E-3</v>
      </c>
      <c r="G45" s="124">
        <f>G46-G41-G42-G43-G44</f>
        <v>140</v>
      </c>
      <c r="H45" s="143">
        <f t="shared" si="10"/>
        <v>7.9365079365079361E-3</v>
      </c>
      <c r="I45" s="124">
        <f>I46-I41-I43-I44</f>
        <v>110</v>
      </c>
      <c r="J45" s="145">
        <f t="shared" si="11"/>
        <v>6.2358276643990932E-3</v>
      </c>
    </row>
    <row r="46" spans="1:10">
      <c r="A46" s="11" t="s">
        <v>42</v>
      </c>
      <c r="B46" s="46">
        <v>103690</v>
      </c>
      <c r="C46" s="46">
        <v>47540</v>
      </c>
      <c r="D46" s="144"/>
      <c r="E46" s="138">
        <v>2790</v>
      </c>
      <c r="F46" s="137"/>
      <c r="G46" s="138">
        <v>11000</v>
      </c>
      <c r="H46" s="137"/>
      <c r="I46" s="138">
        <v>22370</v>
      </c>
      <c r="J46" s="137"/>
    </row>
    <row r="47" spans="1:10" ht="15.75" customHeight="1">
      <c r="A47" s="25" t="s">
        <v>43</v>
      </c>
    </row>
    <row r="48" spans="1:10">
      <c r="A48" s="25" t="s">
        <v>153</v>
      </c>
    </row>
    <row r="49" spans="1:1">
      <c r="A49" s="25" t="s">
        <v>152</v>
      </c>
    </row>
    <row r="50" spans="1:1">
      <c r="A50" s="25" t="s">
        <v>46</v>
      </c>
    </row>
    <row r="51" spans="1:1">
      <c r="A51" s="25" t="s">
        <v>47</v>
      </c>
    </row>
    <row r="52" spans="1:1">
      <c r="A52" s="25" t="s">
        <v>21</v>
      </c>
    </row>
    <row r="53" spans="1:1">
      <c r="A53" s="25" t="s">
        <v>51</v>
      </c>
    </row>
  </sheetData>
  <mergeCells count="8">
    <mergeCell ref="A37:J37"/>
    <mergeCell ref="A27:J27"/>
    <mergeCell ref="A6:J6"/>
    <mergeCell ref="A17:J17"/>
    <mergeCell ref="C5:D5"/>
    <mergeCell ref="E5:F5"/>
    <mergeCell ref="G5:H5"/>
    <mergeCell ref="I5: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Graphique 1</vt:lpstr>
      <vt:lpstr>Tableau 1</vt:lpstr>
      <vt:lpstr>Tableau 2</vt:lpstr>
      <vt:lpstr>Tableau 3</vt:lpstr>
      <vt:lpstr>Tableau 4</vt:lpstr>
      <vt:lpstr>Tableau 5</vt:lpstr>
      <vt:lpstr>Graphique A</vt:lpstr>
      <vt:lpstr>Tableau 1 en ligne</vt:lpstr>
      <vt:lpstr>Tableau 2 en ligne</vt:lpstr>
      <vt:lpstr>Tableau 3 en ligne</vt:lpstr>
      <vt:lpstr>Tableau 4 en ligne</vt:lpstr>
      <vt:lpstr>Tableau 5 en ligne</vt:lpstr>
      <vt:lpstr>Tableau 6 en ligne</vt:lpstr>
      <vt:lpstr>Tableau 7 en ligne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seniors sur le marché du travail en 2022</dc:title>
  <dc:subject>emplo; seniors</dc:subject>
  <dc:creator>Dares-service statistique du ministère du Travail</dc:creator>
  <cp:keywords>Dares Résultats ;  seniors ; 55-59 ans ; 60-64 ans ;  55-64 ans ;  emploi ; activité ; chômage ; retraites ; cumul emploi-retraites ; réformes des retraites ; comparaison européenne ; Sonia Makhzoum; Michel Houdebine.</cp:keywords>
  <cp:lastModifiedBy>CAYET, Thomas (DARES)</cp:lastModifiedBy>
  <dcterms:created xsi:type="dcterms:W3CDTF">2022-10-18T15:55:27Z</dcterms:created>
  <dcterms:modified xsi:type="dcterms:W3CDTF">2023-12-05T17:11:45Z</dcterms:modified>
</cp:coreProperties>
</file>